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MS\Stat\Folder_Shared\Press Release\Out\"/>
    </mc:Choice>
  </mc:AlternateContent>
  <xr:revisionPtr revIDLastSave="0" documentId="13_ncr:1_{E9012BCC-7E8C-411C-8C39-96B42FE101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uronext Cash" sheetId="4" r:id="rId1"/>
    <sheet name="Euronext Fixed Income" sheetId="7" r:id="rId2"/>
    <sheet name="Euronext Derivatives" sheetId="1" r:id="rId3"/>
    <sheet name="Euronext FX" sheetId="5" r:id="rId4"/>
    <sheet name="Euronext Listing" sheetId="6" r:id="rId5"/>
    <sheet name="CSD + CCP" sheetId="9" r:id="rId6"/>
    <sheet name="Checkup" sheetId="8" state="hidden" r:id="rId7"/>
  </sheets>
  <definedNames>
    <definedName name="_xlnm.Print_Area" localSheetId="0">'Euronext Cash'!$A$1:$H$47</definedName>
    <definedName name="_xlnm.Print_Area" localSheetId="2">'Euronext Derivatives'!$A$1:$AE$50</definedName>
    <definedName name="_xlnm.Print_Area" localSheetId="4">'Euronext Listing'!$A$1:$E$8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7" i="1" l="1"/>
  <c r="E157" i="1"/>
  <c r="F157" i="1"/>
  <c r="G157" i="1"/>
  <c r="H157" i="1"/>
  <c r="I157" i="1"/>
  <c r="J157" i="1"/>
  <c r="K157" i="1"/>
  <c r="AI157" i="1"/>
  <c r="AG157" i="1"/>
  <c r="I159" i="4" l="1"/>
  <c r="D159" i="4" s="1"/>
  <c r="C158" i="7"/>
  <c r="D158" i="7"/>
  <c r="E158" i="7"/>
  <c r="F158" i="7"/>
  <c r="AI156" i="1" l="1"/>
  <c r="AG156" i="1"/>
  <c r="D156" i="1"/>
  <c r="E156" i="1"/>
  <c r="F156" i="1"/>
  <c r="G156" i="1"/>
  <c r="H156" i="1"/>
  <c r="I156" i="1"/>
  <c r="J156" i="1"/>
  <c r="K156" i="1"/>
  <c r="C157" i="7" l="1"/>
  <c r="D157" i="7"/>
  <c r="E157" i="7"/>
  <c r="F157" i="7"/>
  <c r="I158" i="4"/>
  <c r="D158" i="4" s="1"/>
  <c r="D155" i="1" l="1"/>
  <c r="E155" i="1"/>
  <c r="F155" i="1"/>
  <c r="G155" i="1"/>
  <c r="H155" i="1"/>
  <c r="I155" i="1"/>
  <c r="J155" i="1"/>
  <c r="K155" i="1"/>
  <c r="AI155" i="1"/>
  <c r="AG155" i="1"/>
  <c r="I157" i="4"/>
  <c r="D157" i="4"/>
  <c r="C156" i="7"/>
  <c r="D156" i="7"/>
  <c r="E156" i="7"/>
  <c r="F156" i="7"/>
  <c r="AI154" i="1"/>
  <c r="AG154" i="1"/>
  <c r="I156" i="4"/>
  <c r="D156" i="4" l="1"/>
  <c r="D154" i="1"/>
  <c r="E154" i="1"/>
  <c r="F154" i="1"/>
  <c r="G154" i="1"/>
  <c r="H154" i="1"/>
  <c r="I154" i="1"/>
  <c r="J154" i="1"/>
  <c r="K154" i="1"/>
  <c r="C155" i="7"/>
  <c r="D155" i="7"/>
  <c r="E155" i="7"/>
  <c r="F155" i="7"/>
  <c r="AI153" i="1"/>
  <c r="AG153" i="1"/>
  <c r="D153" i="1"/>
  <c r="E153" i="1"/>
  <c r="F153" i="1"/>
  <c r="G153" i="1"/>
  <c r="H153" i="1"/>
  <c r="I153" i="1"/>
  <c r="J153" i="1"/>
  <c r="K153" i="1"/>
  <c r="I155" i="4"/>
  <c r="D155" i="4" s="1"/>
  <c r="C154" i="7"/>
  <c r="D154" i="7"/>
  <c r="E154" i="7"/>
  <c r="F154" i="7"/>
  <c r="AI152" i="1"/>
  <c r="AG152" i="1"/>
  <c r="D152" i="1"/>
  <c r="E152" i="1"/>
  <c r="F152" i="1"/>
  <c r="G152" i="1"/>
  <c r="H152" i="1"/>
  <c r="I152" i="1"/>
  <c r="J152" i="1"/>
  <c r="K152" i="1"/>
  <c r="I154" i="4"/>
  <c r="D154" i="4" s="1"/>
  <c r="C153" i="7"/>
  <c r="D153" i="7"/>
  <c r="E153" i="7"/>
  <c r="F153" i="7"/>
  <c r="D151" i="1" l="1"/>
  <c r="E151" i="1"/>
  <c r="F151" i="1"/>
  <c r="G151" i="1"/>
  <c r="H151" i="1"/>
  <c r="I151" i="1"/>
  <c r="J151" i="1"/>
  <c r="K151" i="1"/>
  <c r="AI151" i="1"/>
  <c r="AG151" i="1"/>
  <c r="I153" i="4"/>
  <c r="D153" i="4" s="1"/>
  <c r="C152" i="7"/>
  <c r="D152" i="7"/>
  <c r="E152" i="7"/>
  <c r="F152" i="7"/>
  <c r="AI150" i="1" l="1"/>
  <c r="AG150" i="1"/>
  <c r="D150" i="1"/>
  <c r="E150" i="1"/>
  <c r="F150" i="1"/>
  <c r="G150" i="1"/>
  <c r="H150" i="1"/>
  <c r="I150" i="1"/>
  <c r="J150" i="1"/>
  <c r="K150" i="1"/>
  <c r="I152" i="4"/>
  <c r="D152" i="4" s="1"/>
  <c r="C151" i="7"/>
  <c r="D151" i="7"/>
  <c r="E151" i="7"/>
  <c r="F151" i="7"/>
  <c r="AI149" i="1" l="1"/>
  <c r="AG149" i="1"/>
  <c r="D149" i="1"/>
  <c r="E149" i="1"/>
  <c r="F149" i="1"/>
  <c r="G149" i="1"/>
  <c r="H149" i="1"/>
  <c r="I149" i="1"/>
  <c r="J149" i="1"/>
  <c r="K149" i="1"/>
  <c r="I151" i="4"/>
  <c r="D151" i="4" s="1"/>
  <c r="C150" i="7"/>
  <c r="D150" i="7"/>
  <c r="E150" i="7"/>
  <c r="F150" i="7"/>
  <c r="D148" i="1" l="1"/>
  <c r="E148" i="1"/>
  <c r="F148" i="1"/>
  <c r="G148" i="1"/>
  <c r="H148" i="1"/>
  <c r="I148" i="1"/>
  <c r="J148" i="1"/>
  <c r="K148" i="1"/>
  <c r="AI148" i="1"/>
  <c r="AG148" i="1"/>
  <c r="I150" i="4"/>
  <c r="D150" i="4" s="1"/>
  <c r="C149" i="7"/>
  <c r="D149" i="7"/>
  <c r="E149" i="7"/>
  <c r="F149" i="7"/>
  <c r="AI147" i="1" l="1"/>
  <c r="AG147" i="1"/>
  <c r="D147" i="1"/>
  <c r="E147" i="1"/>
  <c r="F147" i="1"/>
  <c r="G147" i="1"/>
  <c r="H147" i="1"/>
  <c r="I147" i="1"/>
  <c r="J147" i="1"/>
  <c r="K147" i="1"/>
  <c r="I149" i="4"/>
  <c r="D149" i="4" s="1"/>
  <c r="C148" i="7"/>
  <c r="D148" i="7"/>
  <c r="E148" i="7"/>
  <c r="F148" i="7"/>
  <c r="AI146" i="1" l="1"/>
  <c r="AG146" i="1"/>
  <c r="D146" i="1"/>
  <c r="E146" i="1"/>
  <c r="F146" i="1"/>
  <c r="G146" i="1"/>
  <c r="H146" i="1"/>
  <c r="I146" i="1"/>
  <c r="J146" i="1"/>
  <c r="K146" i="1"/>
  <c r="I148" i="4"/>
  <c r="D148" i="4" s="1"/>
  <c r="C147" i="7"/>
  <c r="D147" i="7"/>
  <c r="E147" i="7"/>
  <c r="F147" i="7"/>
  <c r="I147" i="4" l="1"/>
  <c r="D147" i="4" s="1"/>
  <c r="AI145" i="1" l="1"/>
  <c r="AG145" i="1"/>
  <c r="D145" i="1"/>
  <c r="E145" i="1"/>
  <c r="F145" i="1"/>
  <c r="G145" i="1"/>
  <c r="H145" i="1"/>
  <c r="I145" i="1"/>
  <c r="J145" i="1"/>
  <c r="K145" i="1"/>
  <c r="C146" i="7"/>
  <c r="D146" i="7"/>
  <c r="E146" i="7"/>
  <c r="F146" i="7"/>
  <c r="I146" i="4"/>
  <c r="D146" i="4" s="1"/>
  <c r="AI144" i="1"/>
  <c r="AG144" i="1"/>
  <c r="D144" i="1"/>
  <c r="E144" i="1"/>
  <c r="F144" i="1"/>
  <c r="G144" i="1"/>
  <c r="H144" i="1"/>
  <c r="I144" i="1"/>
  <c r="J144" i="1"/>
  <c r="K144" i="1"/>
  <c r="C145" i="7"/>
  <c r="D145" i="7"/>
  <c r="E145" i="7"/>
  <c r="F145" i="7"/>
  <c r="AI143" i="1" l="1"/>
  <c r="AG143" i="1"/>
  <c r="D143" i="1"/>
  <c r="E143" i="1"/>
  <c r="F143" i="1"/>
  <c r="G143" i="1"/>
  <c r="H143" i="1"/>
  <c r="I143" i="1"/>
  <c r="J143" i="1"/>
  <c r="K143" i="1"/>
  <c r="C144" i="7"/>
  <c r="D144" i="7"/>
  <c r="E144" i="7"/>
  <c r="F144" i="7"/>
  <c r="I145" i="4"/>
  <c r="D145" i="4" s="1"/>
  <c r="AI142" i="1"/>
  <c r="AG142" i="1"/>
  <c r="I144" i="4" l="1"/>
  <c r="D144" i="4" s="1"/>
  <c r="D142" i="1"/>
  <c r="E142" i="1"/>
  <c r="F142" i="1"/>
  <c r="G142" i="1"/>
  <c r="H142" i="1"/>
  <c r="I142" i="1"/>
  <c r="J142" i="1"/>
  <c r="K142" i="1"/>
  <c r="C143" i="7"/>
  <c r="D143" i="7"/>
  <c r="E143" i="7"/>
  <c r="F143" i="7"/>
  <c r="AG133" i="1"/>
  <c r="I143" i="4"/>
  <c r="D143" i="4" s="1"/>
  <c r="D141" i="1"/>
  <c r="E141" i="1"/>
  <c r="F141" i="1"/>
  <c r="G141" i="1"/>
  <c r="H141" i="1"/>
  <c r="I141" i="1"/>
  <c r="J141" i="1"/>
  <c r="K141" i="1"/>
  <c r="AI141" i="1"/>
  <c r="AG141" i="1"/>
  <c r="C142" i="7" l="1"/>
  <c r="D142" i="7"/>
  <c r="E142" i="7"/>
  <c r="F142" i="7"/>
  <c r="I142" i="4"/>
  <c r="D142" i="4" s="1"/>
  <c r="D140" i="1"/>
  <c r="E140" i="1"/>
  <c r="F140" i="1"/>
  <c r="G140" i="1"/>
  <c r="H140" i="1"/>
  <c r="I140" i="1"/>
  <c r="J140" i="1"/>
  <c r="K140" i="1"/>
  <c r="AI140" i="1"/>
  <c r="AG140" i="1"/>
  <c r="C141" i="7" l="1"/>
  <c r="D141" i="7"/>
  <c r="E141" i="7"/>
  <c r="F141" i="7"/>
  <c r="AI139" i="1" l="1"/>
  <c r="AG139" i="1"/>
  <c r="D139" i="1"/>
  <c r="E139" i="1"/>
  <c r="F139" i="1"/>
  <c r="G139" i="1"/>
  <c r="H139" i="1"/>
  <c r="I139" i="1"/>
  <c r="J139" i="1"/>
  <c r="K139" i="1"/>
  <c r="I141" i="4" l="1"/>
  <c r="D141" i="4" s="1"/>
  <c r="C140" i="7"/>
  <c r="D140" i="7"/>
  <c r="E140" i="7"/>
  <c r="F140" i="7"/>
  <c r="I140" i="4"/>
  <c r="D140" i="4" s="1"/>
  <c r="D138" i="1" l="1"/>
  <c r="E138" i="1"/>
  <c r="F138" i="1"/>
  <c r="G138" i="1"/>
  <c r="H138" i="1"/>
  <c r="I138" i="1"/>
  <c r="J138" i="1"/>
  <c r="K138" i="1"/>
  <c r="AI138" i="1"/>
  <c r="AG138" i="1"/>
  <c r="C139" i="7" l="1"/>
  <c r="D139" i="7"/>
  <c r="E139" i="7"/>
  <c r="F139" i="7"/>
  <c r="I139" i="4"/>
  <c r="D139" i="4" s="1"/>
  <c r="AI137" i="1"/>
  <c r="AG137" i="1"/>
  <c r="D137" i="1"/>
  <c r="E137" i="1"/>
  <c r="F137" i="1"/>
  <c r="G137" i="1"/>
  <c r="H137" i="1"/>
  <c r="I137" i="1"/>
  <c r="J137" i="1"/>
  <c r="K137" i="1"/>
  <c r="F138" i="7" l="1"/>
  <c r="C138" i="7"/>
  <c r="D138" i="7"/>
  <c r="E138" i="7"/>
  <c r="D10" i="1" l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I138" i="4"/>
  <c r="D138" i="4" l="1"/>
  <c r="C134" i="7" l="1"/>
  <c r="D134" i="7"/>
  <c r="E134" i="7"/>
  <c r="F134" i="7"/>
  <c r="C135" i="7"/>
  <c r="D135" i="7"/>
  <c r="E135" i="7"/>
  <c r="F135" i="7"/>
  <c r="C136" i="7"/>
  <c r="D136" i="7"/>
  <c r="E136" i="7"/>
  <c r="F136" i="7"/>
  <c r="C137" i="7"/>
  <c r="D137" i="7"/>
  <c r="E137" i="7"/>
  <c r="F137" i="7"/>
  <c r="D136" i="1"/>
  <c r="E136" i="1"/>
  <c r="F136" i="1"/>
  <c r="G136" i="1"/>
  <c r="H136" i="1"/>
  <c r="I136" i="1"/>
  <c r="J136" i="1"/>
  <c r="K136" i="1"/>
  <c r="AI136" i="1"/>
  <c r="AG136" i="1"/>
  <c r="I137" i="4" l="1"/>
  <c r="D137" i="4" s="1"/>
  <c r="D135" i="1"/>
  <c r="E135" i="1"/>
  <c r="F135" i="1"/>
  <c r="G135" i="1"/>
  <c r="H135" i="1"/>
  <c r="I135" i="1"/>
  <c r="J135" i="1"/>
  <c r="K135" i="1"/>
  <c r="AI135" i="1"/>
  <c r="AG135" i="1"/>
  <c r="D122" i="1" l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K134" i="1"/>
  <c r="J134" i="1"/>
  <c r="I134" i="1"/>
  <c r="H134" i="1"/>
  <c r="G134" i="1"/>
  <c r="F134" i="1"/>
  <c r="E134" i="1"/>
  <c r="D134" i="1"/>
  <c r="C107" i="7"/>
  <c r="D107" i="7"/>
  <c r="E107" i="7"/>
  <c r="F107" i="7"/>
  <c r="C108" i="7"/>
  <c r="D108" i="7"/>
  <c r="E108" i="7"/>
  <c r="F108" i="7"/>
  <c r="C109" i="7"/>
  <c r="D109" i="7"/>
  <c r="E109" i="7"/>
  <c r="F109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F122" i="7"/>
  <c r="E122" i="7"/>
  <c r="D122" i="7"/>
  <c r="C122" i="7"/>
  <c r="F133" i="7"/>
  <c r="E133" i="7"/>
  <c r="D133" i="7"/>
  <c r="C133" i="7"/>
  <c r="F132" i="7"/>
  <c r="E132" i="7"/>
  <c r="D132" i="7"/>
  <c r="C132" i="7"/>
  <c r="F131" i="7"/>
  <c r="E131" i="7"/>
  <c r="D131" i="7"/>
  <c r="C131" i="7"/>
  <c r="F130" i="7"/>
  <c r="E130" i="7"/>
  <c r="D130" i="7"/>
  <c r="C130" i="7"/>
  <c r="F129" i="7"/>
  <c r="E129" i="7"/>
  <c r="D129" i="7"/>
  <c r="C129" i="7"/>
  <c r="F128" i="7"/>
  <c r="E128" i="7"/>
  <c r="D128" i="7"/>
  <c r="C128" i="7"/>
  <c r="F127" i="7"/>
  <c r="E127" i="7"/>
  <c r="D127" i="7"/>
  <c r="C127" i="7"/>
  <c r="F126" i="7"/>
  <c r="E126" i="7"/>
  <c r="D126" i="7"/>
  <c r="C126" i="7"/>
  <c r="F125" i="7"/>
  <c r="E125" i="7"/>
  <c r="D125" i="7"/>
  <c r="C125" i="7"/>
  <c r="F124" i="7"/>
  <c r="E124" i="7"/>
  <c r="D124" i="7"/>
  <c r="C124" i="7"/>
  <c r="F123" i="7"/>
  <c r="E123" i="7"/>
  <c r="D123" i="7"/>
  <c r="C123" i="7"/>
  <c r="AI134" i="1"/>
  <c r="AG134" i="1"/>
  <c r="I136" i="4"/>
  <c r="D136" i="4" s="1"/>
  <c r="I135" i="4"/>
  <c r="D135" i="4" s="1"/>
  <c r="I134" i="4"/>
  <c r="D134" i="4" s="1"/>
  <c r="AI133" i="1" l="1"/>
  <c r="AI132" i="1"/>
  <c r="AG132" i="1"/>
  <c r="I132" i="4"/>
  <c r="D132" i="4" s="1"/>
  <c r="I133" i="4"/>
  <c r="D133" i="4" s="1"/>
  <c r="AI131" i="1"/>
  <c r="AG131" i="1"/>
  <c r="AI130" i="1" l="1"/>
  <c r="AG130" i="1"/>
  <c r="I131" i="4"/>
  <c r="D131" i="4" s="1"/>
  <c r="AI129" i="1"/>
  <c r="AG129" i="1"/>
  <c r="AI128" i="1"/>
  <c r="AG128" i="1"/>
  <c r="I125" i="4"/>
  <c r="I126" i="4"/>
  <c r="I127" i="4"/>
  <c r="D127" i="4" s="1"/>
  <c r="I128" i="4"/>
  <c r="I129" i="4"/>
  <c r="D129" i="4" s="1"/>
  <c r="I130" i="4"/>
  <c r="D130" i="4" s="1"/>
  <c r="AI127" i="1"/>
  <c r="AG127" i="1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I62" i="4"/>
  <c r="B58" i="8" s="1"/>
  <c r="A59" i="8"/>
  <c r="I63" i="4"/>
  <c r="B59" i="8" s="1"/>
  <c r="A60" i="8"/>
  <c r="I64" i="4"/>
  <c r="B60" i="8" s="1"/>
  <c r="A61" i="8"/>
  <c r="I65" i="4"/>
  <c r="B61" i="8" s="1"/>
  <c r="A62" i="8"/>
  <c r="I66" i="4"/>
  <c r="B62" i="8" s="1"/>
  <c r="A63" i="8"/>
  <c r="I67" i="4"/>
  <c r="B63" i="8" s="1"/>
  <c r="A64" i="8"/>
  <c r="I68" i="4"/>
  <c r="B64" i="8" s="1"/>
  <c r="A65" i="8"/>
  <c r="I69" i="4"/>
  <c r="B65" i="8" s="1"/>
  <c r="A66" i="8"/>
  <c r="I70" i="4"/>
  <c r="B66" i="8" s="1"/>
  <c r="A67" i="8"/>
  <c r="I71" i="4"/>
  <c r="B67" i="8" s="1"/>
  <c r="A68" i="8"/>
  <c r="I72" i="4"/>
  <c r="B68" i="8" s="1"/>
  <c r="A69" i="8"/>
  <c r="I73" i="4"/>
  <c r="B69" i="8" s="1"/>
  <c r="A70" i="8"/>
  <c r="I74" i="4"/>
  <c r="B70" i="8" s="1"/>
  <c r="A71" i="8"/>
  <c r="I75" i="4"/>
  <c r="B71" i="8" s="1"/>
  <c r="A72" i="8"/>
  <c r="I76" i="4"/>
  <c r="B72" i="8" s="1"/>
  <c r="A73" i="8"/>
  <c r="I77" i="4"/>
  <c r="B73" i="8" s="1"/>
  <c r="A74" i="8"/>
  <c r="I78" i="4"/>
  <c r="B74" i="8" s="1"/>
  <c r="A75" i="8"/>
  <c r="I79" i="4"/>
  <c r="B75" i="8" s="1"/>
  <c r="A76" i="8"/>
  <c r="I80" i="4"/>
  <c r="B76" i="8" s="1"/>
  <c r="A77" i="8"/>
  <c r="I81" i="4"/>
  <c r="B77" i="8" s="1"/>
  <c r="A78" i="8"/>
  <c r="I82" i="4"/>
  <c r="B78" i="8" s="1"/>
  <c r="A79" i="8"/>
  <c r="I83" i="4"/>
  <c r="B79" i="8" s="1"/>
  <c r="A80" i="8"/>
  <c r="I84" i="4"/>
  <c r="B80" i="8" s="1"/>
  <c r="A81" i="8"/>
  <c r="I85" i="4"/>
  <c r="B81" i="8" s="1"/>
  <c r="A82" i="8"/>
  <c r="I86" i="4"/>
  <c r="B82" i="8" s="1"/>
  <c r="A83" i="8"/>
  <c r="I87" i="4"/>
  <c r="B83" i="8" s="1"/>
  <c r="A84" i="8"/>
  <c r="I88" i="4"/>
  <c r="B84" i="8" s="1"/>
  <c r="A85" i="8"/>
  <c r="I89" i="4"/>
  <c r="B85" i="8" s="1"/>
  <c r="A86" i="8"/>
  <c r="I90" i="4"/>
  <c r="B86" i="8" s="1"/>
  <c r="A87" i="8"/>
  <c r="I91" i="4"/>
  <c r="B87" i="8" s="1"/>
  <c r="A88" i="8"/>
  <c r="I92" i="4"/>
  <c r="B88" i="8" s="1"/>
  <c r="A89" i="8"/>
  <c r="I93" i="4"/>
  <c r="B89" i="8" s="1"/>
  <c r="A90" i="8"/>
  <c r="I94" i="4"/>
  <c r="B90" i="8" s="1"/>
  <c r="A91" i="8"/>
  <c r="I95" i="4"/>
  <c r="B91" i="8" s="1"/>
  <c r="A92" i="8"/>
  <c r="I96" i="4"/>
  <c r="B92" i="8" s="1"/>
  <c r="A93" i="8"/>
  <c r="I97" i="4"/>
  <c r="B93" i="8" s="1"/>
  <c r="A94" i="8"/>
  <c r="I98" i="4"/>
  <c r="B94" i="8" s="1"/>
  <c r="A95" i="8"/>
  <c r="I99" i="4"/>
  <c r="B95" i="8" s="1"/>
  <c r="A96" i="8"/>
  <c r="I100" i="4"/>
  <c r="B96" i="8" s="1"/>
  <c r="A97" i="8"/>
  <c r="I101" i="4"/>
  <c r="B97" i="8" s="1"/>
  <c r="A98" i="8"/>
  <c r="I102" i="4"/>
  <c r="B98" i="8" s="1"/>
  <c r="A99" i="8"/>
  <c r="I103" i="4"/>
  <c r="B99" i="8" s="1"/>
  <c r="A100" i="8"/>
  <c r="I104" i="4"/>
  <c r="B100" i="8" s="1"/>
  <c r="A101" i="8"/>
  <c r="I105" i="4"/>
  <c r="B101" i="8" s="1"/>
  <c r="A102" i="8"/>
  <c r="I106" i="4"/>
  <c r="B102" i="8" s="1"/>
  <c r="A103" i="8"/>
  <c r="I107" i="4"/>
  <c r="B103" i="8" s="1"/>
  <c r="A104" i="8"/>
  <c r="I108" i="4"/>
  <c r="A105" i="8"/>
  <c r="I109" i="4"/>
  <c r="A106" i="8"/>
  <c r="I110" i="4"/>
  <c r="D110" i="4" s="1"/>
  <c r="A107" i="8"/>
  <c r="I111" i="4"/>
  <c r="A108" i="8"/>
  <c r="I112" i="4"/>
  <c r="A109" i="8"/>
  <c r="I113" i="4"/>
  <c r="A110" i="8"/>
  <c r="I114" i="4"/>
  <c r="A111" i="8"/>
  <c r="I115" i="4"/>
  <c r="A112" i="8"/>
  <c r="I116" i="4"/>
  <c r="A113" i="8"/>
  <c r="I117" i="4"/>
  <c r="A114" i="8"/>
  <c r="I118" i="4"/>
  <c r="A115" i="8"/>
  <c r="I119" i="4"/>
  <c r="A116" i="8"/>
  <c r="I120" i="4"/>
  <c r="A117" i="8"/>
  <c r="I121" i="4"/>
  <c r="A118" i="8"/>
  <c r="I122" i="4"/>
  <c r="A119" i="8"/>
  <c r="I123" i="4"/>
  <c r="A120" i="8"/>
  <c r="I124" i="4"/>
  <c r="A121" i="8"/>
  <c r="A122" i="8"/>
  <c r="A123" i="8"/>
  <c r="A124" i="8"/>
  <c r="A8" i="8"/>
  <c r="AI126" i="1"/>
  <c r="AG126" i="1"/>
  <c r="AI125" i="1"/>
  <c r="AG125" i="1"/>
  <c r="AI124" i="1"/>
  <c r="AG124" i="1"/>
  <c r="AI123" i="1"/>
  <c r="AG123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I114" i="1"/>
  <c r="AI115" i="1"/>
  <c r="AI116" i="1"/>
  <c r="AI117" i="1"/>
  <c r="AI118" i="1"/>
  <c r="AI119" i="1"/>
  <c r="AI120" i="1"/>
  <c r="AI121" i="1"/>
  <c r="AI122" i="1"/>
  <c r="AG114" i="1"/>
  <c r="AG115" i="1"/>
  <c r="AG116" i="1"/>
  <c r="AG117" i="1"/>
  <c r="AG118" i="1"/>
  <c r="AG119" i="1"/>
  <c r="AG120" i="1"/>
  <c r="AG121" i="1"/>
  <c r="AG122" i="1"/>
  <c r="I12" i="4"/>
  <c r="B8" i="8" s="1"/>
  <c r="I13" i="4"/>
  <c r="B9" i="8" s="1"/>
  <c r="I14" i="4"/>
  <c r="B10" i="8" s="1"/>
  <c r="I15" i="4"/>
  <c r="B11" i="8" s="1"/>
  <c r="I16" i="4"/>
  <c r="B12" i="8" s="1"/>
  <c r="I17" i="4"/>
  <c r="B13" i="8" s="1"/>
  <c r="I18" i="4"/>
  <c r="B14" i="8" s="1"/>
  <c r="I19" i="4"/>
  <c r="B15" i="8" s="1"/>
  <c r="I20" i="4"/>
  <c r="B16" i="8" s="1"/>
  <c r="I21" i="4"/>
  <c r="B17" i="8" s="1"/>
  <c r="I22" i="4"/>
  <c r="B18" i="8" s="1"/>
  <c r="I23" i="4"/>
  <c r="B19" i="8" s="1"/>
  <c r="I24" i="4"/>
  <c r="B20" i="8" s="1"/>
  <c r="I25" i="4"/>
  <c r="B21" i="8" s="1"/>
  <c r="I26" i="4"/>
  <c r="B22" i="8" s="1"/>
  <c r="I27" i="4"/>
  <c r="B23" i="8" s="1"/>
  <c r="I28" i="4"/>
  <c r="B24" i="8" s="1"/>
  <c r="I29" i="4"/>
  <c r="B25" i="8" s="1"/>
  <c r="I30" i="4"/>
  <c r="B26" i="8" s="1"/>
  <c r="I31" i="4"/>
  <c r="B27" i="8" s="1"/>
  <c r="I32" i="4"/>
  <c r="B28" i="8" s="1"/>
  <c r="I33" i="4"/>
  <c r="B29" i="8" s="1"/>
  <c r="I34" i="4"/>
  <c r="B30" i="8" s="1"/>
  <c r="I35" i="4"/>
  <c r="B31" i="8" s="1"/>
  <c r="I36" i="4"/>
  <c r="B32" i="8" s="1"/>
  <c r="I37" i="4"/>
  <c r="B33" i="8" s="1"/>
  <c r="I38" i="4"/>
  <c r="B34" i="8" s="1"/>
  <c r="I39" i="4"/>
  <c r="B35" i="8" s="1"/>
  <c r="I40" i="4"/>
  <c r="B36" i="8" s="1"/>
  <c r="I41" i="4"/>
  <c r="B37" i="8" s="1"/>
  <c r="I42" i="4"/>
  <c r="B38" i="8" s="1"/>
  <c r="I43" i="4"/>
  <c r="B39" i="8" s="1"/>
  <c r="I44" i="4"/>
  <c r="B40" i="8" s="1"/>
  <c r="I45" i="4"/>
  <c r="B41" i="8" s="1"/>
  <c r="I46" i="4"/>
  <c r="B42" i="8" s="1"/>
  <c r="I47" i="4"/>
  <c r="B43" i="8" s="1"/>
  <c r="I48" i="4"/>
  <c r="B44" i="8" s="1"/>
  <c r="I49" i="4"/>
  <c r="B45" i="8" s="1"/>
  <c r="I50" i="4"/>
  <c r="B46" i="8" s="1"/>
  <c r="I51" i="4"/>
  <c r="B47" i="8" s="1"/>
  <c r="I52" i="4"/>
  <c r="B48" i="8" s="1"/>
  <c r="I53" i="4"/>
  <c r="B49" i="8" s="1"/>
  <c r="I54" i="4"/>
  <c r="B50" i="8" s="1"/>
  <c r="I55" i="4"/>
  <c r="B51" i="8" s="1"/>
  <c r="I56" i="4"/>
  <c r="B52" i="8" s="1"/>
  <c r="I57" i="4"/>
  <c r="B53" i="8" s="1"/>
  <c r="I58" i="4"/>
  <c r="B54" i="8" s="1"/>
  <c r="I59" i="4"/>
  <c r="B55" i="8" s="1"/>
  <c r="I60" i="4"/>
  <c r="B56" i="8" s="1"/>
  <c r="I61" i="4"/>
  <c r="B57" i="8" s="1"/>
  <c r="B123" i="8" l="1"/>
  <c r="B116" i="8"/>
  <c r="D120" i="4"/>
  <c r="B112" i="8"/>
  <c r="D116" i="4"/>
  <c r="B108" i="8"/>
  <c r="D112" i="4"/>
  <c r="B104" i="8"/>
  <c r="D108" i="4"/>
  <c r="B107" i="8"/>
  <c r="D111" i="4"/>
  <c r="B118" i="8"/>
  <c r="D122" i="4"/>
  <c r="B114" i="8"/>
  <c r="D118" i="4"/>
  <c r="B110" i="8"/>
  <c r="D114" i="4"/>
  <c r="B106" i="8"/>
  <c r="B111" i="8"/>
  <c r="D115" i="4"/>
  <c r="B115" i="8"/>
  <c r="D119" i="4"/>
  <c r="B117" i="8"/>
  <c r="D121" i="4"/>
  <c r="B113" i="8"/>
  <c r="D117" i="4"/>
  <c r="B109" i="8"/>
  <c r="D113" i="4"/>
  <c r="B119" i="8"/>
  <c r="D123" i="4"/>
  <c r="B105" i="8"/>
  <c r="D109" i="4"/>
  <c r="B120" i="8"/>
  <c r="D124" i="4"/>
  <c r="B121" i="8"/>
  <c r="D125" i="4"/>
  <c r="B124" i="8"/>
  <c r="D128" i="4"/>
  <c r="B122" i="8"/>
  <c r="D126" i="4"/>
</calcChain>
</file>

<file path=xl/sharedStrings.xml><?xml version="1.0" encoding="utf-8"?>
<sst xmlns="http://schemas.openxmlformats.org/spreadsheetml/2006/main" count="173" uniqueCount="101">
  <si>
    <t>Open Interest</t>
  </si>
  <si>
    <t>Bonds</t>
  </si>
  <si>
    <t>Euronext  Derivatives</t>
  </si>
  <si>
    <t>Volume (in lots)</t>
  </si>
  <si>
    <t>Volume</t>
  </si>
  <si>
    <t>Number of trades</t>
  </si>
  <si>
    <t>Nb of Issuers</t>
  </si>
  <si>
    <t>Euronext  Listing</t>
  </si>
  <si>
    <t>Nb of Listed Instruments</t>
  </si>
  <si>
    <t>Euronext  FX</t>
  </si>
  <si>
    <t>Euronext</t>
  </si>
  <si>
    <t>Money Raised  (mln of €)</t>
  </si>
  <si>
    <t>Electronic order book and regulated reported deals (single counted)</t>
  </si>
  <si>
    <t>Borsa Italiana</t>
  </si>
  <si>
    <r>
      <rPr>
        <i/>
        <vertAlign val="superscript"/>
        <sz val="9"/>
        <rFont val="Calibri"/>
        <family val="2"/>
      </rPr>
      <t xml:space="preserve">    (3)</t>
    </r>
    <r>
      <rPr>
        <i/>
        <sz val="9"/>
        <rFont val="Calibri"/>
        <family val="2"/>
      </rPr>
      <t xml:space="preserve"> Change in the computation methodology of the number of issuers in May 2021</t>
    </r>
  </si>
  <si>
    <t xml:space="preserve">   R : Revised - figures restated due to a change in methodology</t>
  </si>
  <si>
    <r>
      <t xml:space="preserve">  </t>
    </r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The monthly volumes includes figures from Borsa Italiana since May 2021</t>
    </r>
  </si>
  <si>
    <r>
      <t xml:space="preserve">  </t>
    </r>
    <r>
      <rPr>
        <i/>
        <vertAlign val="superscript"/>
        <sz val="9"/>
        <rFont val="Calibri"/>
        <family val="2"/>
        <scheme val="minor"/>
      </rPr>
      <t>(3)</t>
    </r>
    <r>
      <rPr>
        <i/>
        <sz val="9"/>
        <rFont val="Calibri"/>
        <family val="2"/>
        <scheme val="minor"/>
      </rPr>
      <t xml:space="preserve"> Borsa Italiana figures included in Euronext figures since May 2021</t>
    </r>
  </si>
  <si>
    <t>Historical Borsa Italiana Turnover</t>
  </si>
  <si>
    <t>Euronext Cash</t>
  </si>
  <si>
    <t>MTS</t>
  </si>
  <si>
    <t>MTS Cash</t>
  </si>
  <si>
    <t>MTS Repo</t>
  </si>
  <si>
    <t>Euronext Cash (Fixed Income excluded)</t>
  </si>
  <si>
    <t>Euronext Fixed Income</t>
  </si>
  <si>
    <t>Nb of trading days</t>
  </si>
  <si>
    <t>Electronic order book and regulated reported deals (double counted)</t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</si>
  <si>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 xml:space="preserve">(2) </t>
    </r>
    <r>
      <rPr>
        <i/>
        <sz val="9"/>
        <color theme="1"/>
        <rFont val="Calibri"/>
        <family val="2"/>
        <scheme val="minor"/>
      </rPr>
      <t>ETC figures transfered from Structured Products to ETFs since January 2015</t>
    </r>
  </si>
  <si>
    <r>
      <rPr>
        <i/>
        <vertAlign val="superscript"/>
        <sz val="9"/>
        <rFont val="Calibri"/>
        <family val="2"/>
        <scheme val="minor"/>
      </rPr>
      <t xml:space="preserve">    (1)</t>
    </r>
    <r>
      <rPr>
        <i/>
        <sz val="9"/>
        <rFont val="Calibri"/>
        <family val="2"/>
        <scheme val="minor"/>
      </rPr>
      <t xml:space="preserve"> investment funds included</t>
    </r>
  </si>
  <si>
    <r>
      <t xml:space="preserve">  </t>
    </r>
    <r>
      <rPr>
        <i/>
        <vertAlign val="superscript"/>
        <sz val="9"/>
        <rFont val="Calibri"/>
        <family val="2"/>
        <scheme val="minor"/>
      </rPr>
      <t>(5)</t>
    </r>
    <r>
      <rPr>
        <i/>
        <sz val="9"/>
        <rFont val="Calibri"/>
        <family val="2"/>
        <scheme val="minor"/>
      </rPr>
      <t xml:space="preserve"> inclusion of Euronext Milan figures since May 2021</t>
    </r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</si>
  <si>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(4)</t>
    </r>
    <r>
      <rPr>
        <i/>
        <sz val="9"/>
        <color theme="1"/>
        <rFont val="Calibri"/>
        <family val="2"/>
        <scheme val="minor"/>
      </rPr>
      <t xml:space="preserve"> inclusion of Euronext Oslo figures since January 2018</t>
    </r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</si>
  <si>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(3)</t>
    </r>
    <r>
      <rPr>
        <i/>
        <sz val="9"/>
        <color theme="1"/>
        <rFont val="Calibri"/>
        <family val="2"/>
        <scheme val="minor"/>
      </rPr>
      <t xml:space="preserve"> inclusion of Euronext Dublin figures since January 2017</t>
    </r>
  </si>
  <si>
    <r>
      <t xml:space="preserve">  </t>
    </r>
    <r>
      <rPr>
        <i/>
        <vertAlign val="superscript"/>
        <sz val="9"/>
        <rFont val="Calibri"/>
        <family val="2"/>
        <scheme val="minor"/>
      </rPr>
      <t>(5)</t>
    </r>
    <r>
      <rPr>
        <i/>
        <sz val="9"/>
        <rFont val="Calibri"/>
        <family val="2"/>
        <scheme val="minor"/>
      </rPr>
      <t xml:space="preserve"> inclusion of Borsa Italiana figures since May 2021</t>
    </r>
  </si>
  <si>
    <t>Total</t>
  </si>
  <si>
    <t>Historical Borsa Italiana Nb of trades</t>
  </si>
  <si>
    <t>Volume in USD (single counted)</t>
  </si>
  <si>
    <t>Turnover in millions euros (single counted)</t>
  </si>
  <si>
    <t>Turnover in millions euros</t>
  </si>
  <si>
    <r>
      <rPr>
        <i/>
        <vertAlign val="superscript"/>
        <sz val="9"/>
        <color theme="1"/>
        <rFont val="Calibri"/>
        <family val="2"/>
        <scheme val="minor"/>
      </rPr>
      <t xml:space="preserve">    (1)</t>
    </r>
    <r>
      <rPr>
        <i/>
        <sz val="9"/>
        <color theme="1"/>
        <rFont val="Calibri"/>
        <family val="2"/>
        <scheme val="minor"/>
      </rPr>
      <t xml:space="preserve"> Term Adjusted</t>
    </r>
  </si>
  <si>
    <r>
      <t xml:space="preserve">  </t>
    </r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TM derivatives included in Euronext figures since July 2019</t>
    </r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</si>
  <si>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Oslo Bors figures included in Euronext figures since July 2019</t>
    </r>
  </si>
  <si>
    <t>Period</t>
  </si>
  <si>
    <t>Total cash</t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</si>
  <si>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(2)</t>
    </r>
    <r>
      <rPr>
        <i/>
        <sz val="9"/>
        <color theme="1"/>
        <rFont val="Calibri"/>
        <family val="2"/>
        <scheme val="minor"/>
      </rPr>
      <t xml:space="preserve"> inclusion of Euronext Dublin figures since January 2017</t>
    </r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</si>
  <si>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(3)</t>
    </r>
    <r>
      <rPr>
        <i/>
        <sz val="9"/>
        <color theme="1"/>
        <rFont val="Calibri"/>
        <family val="2"/>
        <scheme val="minor"/>
      </rPr>
      <t xml:space="preserve"> inclusion of Euronext Oslo figures since January 2018</t>
    </r>
  </si>
  <si>
    <r>
      <t xml:space="preserve">  </t>
    </r>
    <r>
      <rPr>
        <i/>
        <vertAlign val="superscript"/>
        <sz val="9"/>
        <rFont val="Calibri"/>
        <family val="2"/>
        <scheme val="minor"/>
      </rPr>
      <t>(4)</t>
    </r>
    <r>
      <rPr>
        <i/>
        <sz val="9"/>
        <rFont val="Calibri"/>
        <family val="2"/>
        <scheme val="minor"/>
      </rPr>
      <t xml:space="preserve"> inclusion of Borsa Italiana figures since May 2021</t>
    </r>
  </si>
  <si>
    <t>Other Fixed Income</t>
  </si>
  <si>
    <t>Commodity</t>
  </si>
  <si>
    <t>Futures</t>
  </si>
  <si>
    <t>Options</t>
  </si>
  <si>
    <t>Other - TM Derivatives</t>
  </si>
  <si>
    <t>Individual Equity Products</t>
  </si>
  <si>
    <t>Equity Index Products</t>
  </si>
  <si>
    <r>
      <t xml:space="preserve">of wich Borsa Italiana </t>
    </r>
    <r>
      <rPr>
        <b/>
        <vertAlign val="superscript"/>
        <sz val="8"/>
        <color rgb="FFFFFFFF"/>
        <rFont val="Arial"/>
        <family val="2"/>
      </rPr>
      <t>(4)</t>
    </r>
  </si>
  <si>
    <r>
      <t>TA</t>
    </r>
    <r>
      <rPr>
        <b/>
        <vertAlign val="superscript"/>
        <sz val="8"/>
        <color rgb="FFFFFFFF"/>
        <rFont val="Arial"/>
        <family val="2"/>
      </rPr>
      <t>(1)</t>
    </r>
    <r>
      <rPr>
        <b/>
        <sz val="8"/>
        <color indexed="9"/>
        <rFont val="Arial"/>
        <family val="2"/>
      </rPr>
      <t xml:space="preserve"> MTS Repo</t>
    </r>
  </si>
  <si>
    <r>
      <t xml:space="preserve">Period </t>
    </r>
    <r>
      <rPr>
        <b/>
        <vertAlign val="superscript"/>
        <sz val="8"/>
        <color rgb="FFFFFFFF"/>
        <rFont val="Arial"/>
        <family val="2"/>
      </rPr>
      <t>(3)(4)(5)</t>
    </r>
  </si>
  <si>
    <r>
      <t xml:space="preserve">Equities </t>
    </r>
    <r>
      <rPr>
        <b/>
        <vertAlign val="superscript"/>
        <sz val="8"/>
        <color rgb="FFFFFFFF"/>
        <rFont val="Arial"/>
        <family val="2"/>
      </rPr>
      <t>(1)</t>
    </r>
  </si>
  <si>
    <r>
      <t xml:space="preserve">of which Borsa Italiana Turnover </t>
    </r>
    <r>
      <rPr>
        <b/>
        <vertAlign val="superscript"/>
        <sz val="8"/>
        <color rgb="FFFFFFFF"/>
        <rFont val="Arial"/>
        <family val="2"/>
      </rPr>
      <t>(5)</t>
    </r>
  </si>
  <si>
    <r>
      <t xml:space="preserve">of which Borsa Italiana Nb of trades </t>
    </r>
    <r>
      <rPr>
        <b/>
        <vertAlign val="superscript"/>
        <sz val="8"/>
        <color rgb="FFFFFFFF"/>
        <rFont val="Arial"/>
        <family val="2"/>
      </rPr>
      <t>(5)</t>
    </r>
  </si>
  <si>
    <r>
      <t xml:space="preserve">Period </t>
    </r>
    <r>
      <rPr>
        <b/>
        <vertAlign val="superscript"/>
        <sz val="8"/>
        <color rgb="FFFFFFFF"/>
        <rFont val="Arial"/>
        <family val="2"/>
      </rPr>
      <t>(1)(2)(3)</t>
    </r>
  </si>
  <si>
    <r>
      <t xml:space="preserve">Period </t>
    </r>
    <r>
      <rPr>
        <b/>
        <vertAlign val="superscript"/>
        <sz val="8"/>
        <color rgb="FFFFFFFF"/>
        <rFont val="Arial"/>
        <family val="2"/>
      </rPr>
      <t>(1)(2)</t>
    </r>
  </si>
  <si>
    <t>ETFs</t>
  </si>
  <si>
    <t>Nb of New Listings</t>
  </si>
  <si>
    <r>
      <t>ETF</t>
    </r>
    <r>
      <rPr>
        <b/>
        <vertAlign val="superscript"/>
        <sz val="8"/>
        <color rgb="FFFFFFFF"/>
        <rFont val="Arial"/>
        <family val="2"/>
      </rPr>
      <t xml:space="preserve"> (2)(3)(4)(5)</t>
    </r>
  </si>
  <si>
    <r>
      <t>Structured Products</t>
    </r>
    <r>
      <rPr>
        <b/>
        <vertAlign val="superscript"/>
        <sz val="8"/>
        <color rgb="FFFFFFFF"/>
        <rFont val="Arial"/>
        <family val="2"/>
      </rPr>
      <t xml:space="preserve"> (2)(3)(4)(5)</t>
    </r>
  </si>
  <si>
    <r>
      <t xml:space="preserve">Total Turnover </t>
    </r>
    <r>
      <rPr>
        <b/>
        <vertAlign val="superscript"/>
        <sz val="8"/>
        <color rgb="FFFFFFFF"/>
        <rFont val="Arial"/>
        <family val="2"/>
      </rPr>
      <t>(3)(4)(5)</t>
    </r>
  </si>
  <si>
    <r>
      <t xml:space="preserve">Nb of trades </t>
    </r>
    <r>
      <rPr>
        <b/>
        <vertAlign val="superscript"/>
        <sz val="8"/>
        <color rgb="FFFFFFFF"/>
        <rFont val="Arial"/>
        <family val="2"/>
      </rPr>
      <t>(3)(4)(5)</t>
    </r>
  </si>
  <si>
    <r>
      <t xml:space="preserve">Bonds </t>
    </r>
    <r>
      <rPr>
        <b/>
        <vertAlign val="superscript"/>
        <sz val="8"/>
        <color rgb="FFFFFFFF"/>
        <rFont val="Arial"/>
        <family val="2"/>
      </rPr>
      <t>(2)(3)(4)</t>
    </r>
  </si>
  <si>
    <t>NA</t>
  </si>
  <si>
    <t>Equities</t>
  </si>
  <si>
    <t>Funds</t>
  </si>
  <si>
    <r>
      <t xml:space="preserve">Equities - Follow-ons </t>
    </r>
    <r>
      <rPr>
        <b/>
        <vertAlign val="superscript"/>
        <sz val="8"/>
        <color rgb="FFFFFFFF"/>
        <rFont val="Arial"/>
        <family val="2"/>
      </rPr>
      <t>R</t>
    </r>
  </si>
  <si>
    <r>
      <t xml:space="preserve">Equities - New Listings </t>
    </r>
    <r>
      <rPr>
        <b/>
        <vertAlign val="superscript"/>
        <sz val="8"/>
        <color rgb="FFFFFFFF"/>
        <rFont val="Arial"/>
        <family val="2"/>
      </rPr>
      <t>R</t>
    </r>
  </si>
  <si>
    <t>Average daily traded value</t>
  </si>
  <si>
    <t>Other fixed income</t>
  </si>
  <si>
    <t>Cash trading ADV</t>
  </si>
  <si>
    <t>Equity index</t>
  </si>
  <si>
    <t>Individual equity</t>
  </si>
  <si>
    <t>Euronext Clearing (formerly CC&amp;G)</t>
  </si>
  <si>
    <t>Shares</t>
  </si>
  <si>
    <t>Fixed income</t>
  </si>
  <si>
    <t>Nb of contracts</t>
  </si>
  <si>
    <t>Bonds wholesale</t>
  </si>
  <si>
    <t>Bonds retail</t>
  </si>
  <si>
    <t>Derivatives</t>
  </si>
  <si>
    <t>Euronext Securities</t>
  </si>
  <si>
    <t>AuC</t>
  </si>
  <si>
    <t>Settlement instructions</t>
  </si>
  <si>
    <t>Milan</t>
  </si>
  <si>
    <t>Porto</t>
  </si>
  <si>
    <t>Copenhagen</t>
  </si>
  <si>
    <t>Oslo</t>
  </si>
  <si>
    <t>Total end of month</t>
  </si>
  <si>
    <t>Traded value</t>
  </si>
  <si>
    <t>Average daily volume</t>
  </si>
  <si>
    <t>Post-Trade</t>
  </si>
  <si>
    <t>Market cap. (trillion of €)</t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</si>
  <si>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The monthly volumes includes figures from Euronext Oslo activity since January 2019</t>
    </r>
  </si>
  <si>
    <r>
      <t xml:space="preserve">Equities </t>
    </r>
    <r>
      <rPr>
        <b/>
        <vertAlign val="superscript"/>
        <sz val="8"/>
        <color rgb="FFFFFFFF"/>
        <rFont val="Arial"/>
        <family val="2"/>
      </rPr>
      <t>(3) R</t>
    </r>
  </si>
  <si>
    <r>
      <t xml:space="preserve">Nb of contracts </t>
    </r>
    <r>
      <rPr>
        <b/>
        <vertAlign val="superscript"/>
        <sz val="8"/>
        <color rgb="FFFFFFFF"/>
        <rFont val="Arial"/>
        <family val="2"/>
      </rPr>
      <t>(1)</t>
    </r>
  </si>
  <si>
    <r>
      <t xml:space="preserve">  </t>
    </r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shares volumes of Euronext legacy markets have been integrated following the Euronext Clearing expansion that occured on 6 November 2023 for Brussels, and on 27 November 2023 for Amsterdam, Dublin, Paris, and Lisbon. Clearing volumes for November have been restated accordingly.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</si>
</sst>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[$-409]mmm\-yy;@"/>
    <numFmt numFmtId="165" formatCode="_-* #,##0_-;\-* #,##0_-;_-* &quot;-&quot;??_-;_-@_-"/>
    <numFmt numFmtId="166" formatCode="_ * #,##0.00_ ;_ * \-#,##0.00_ ;_ * &quot;-&quot;??_ ;_ @_ "/>
  </numFmts>
  <fonts count="3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9"/>
      <name val="Times"/>
      <family val="1"/>
    </font>
    <font>
      <sz val="10"/>
      <color indexed="12"/>
      <name val="Arial"/>
      <family val="2"/>
    </font>
    <font>
      <b/>
      <sz val="12"/>
      <color rgb="FF00685E"/>
      <name val="Arial"/>
      <family val="2"/>
    </font>
    <font>
      <b/>
      <sz val="9"/>
      <name val="Arial"/>
      <family val="2"/>
    </font>
    <font>
      <b/>
      <sz val="9"/>
      <color rgb="FF00685E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i/>
      <sz val="8"/>
      <name val="Calibri"/>
      <family val="2"/>
    </font>
    <font>
      <i/>
      <sz val="9"/>
      <name val="Calibri"/>
      <family val="2"/>
    </font>
    <font>
      <i/>
      <vertAlign val="superscript"/>
      <sz val="9"/>
      <name val="Calibri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Times"/>
      <family val="1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vertAlign val="superscript"/>
      <sz val="8"/>
      <color rgb="FFFFFFFF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</font>
    <font>
      <sz val="12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y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8D7F"/>
        <bgColor indexed="9"/>
      </patternFill>
    </fill>
    <fill>
      <patternFill patternType="solid">
        <fgColor theme="4"/>
        <bgColor indexed="9"/>
      </patternFill>
    </fill>
    <fill>
      <patternFill patternType="lightUp"/>
    </fill>
    <fill>
      <patternFill patternType="solid">
        <fgColor theme="6"/>
        <bgColor indexed="64"/>
      </patternFill>
    </fill>
    <fill>
      <patternFill patternType="solid">
        <fgColor theme="6"/>
        <bgColor indexed="9"/>
      </patternFill>
    </fill>
    <fill>
      <patternFill patternType="solid">
        <fgColor rgb="FF008D7F"/>
        <bgColor indexed="64"/>
      </patternFill>
    </fill>
    <fill>
      <patternFill patternType="solid">
        <fgColor rgb="FF005C5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65">
    <xf numFmtId="0" fontId="0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3" fillId="0" borderId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1" fillId="0" borderId="0"/>
    <xf numFmtId="0" fontId="34" fillId="0" borderId="0"/>
    <xf numFmtId="43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2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8" fillId="0" borderId="0"/>
    <xf numFmtId="0" fontId="12" fillId="0" borderId="0"/>
    <xf numFmtId="0" fontId="28" fillId="0" borderId="0"/>
    <xf numFmtId="9" fontId="28" fillId="0" borderId="0" applyFont="0" applyFill="0" applyBorder="0" applyAlignment="0" applyProtection="0"/>
    <xf numFmtId="0" fontId="36" fillId="0" borderId="0"/>
    <xf numFmtId="0" fontId="12" fillId="0" borderId="0"/>
    <xf numFmtId="9" fontId="12" fillId="0" borderId="0" applyFont="0" applyFill="0" applyBorder="0" applyAlignment="0" applyProtection="0"/>
    <xf numFmtId="0" fontId="36" fillId="0" borderId="0"/>
    <xf numFmtId="43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0" borderId="1" xfId="0" applyFont="1" applyBorder="1"/>
    <xf numFmtId="0" fontId="1" fillId="0" borderId="0" xfId="0" applyFo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2" fillId="0" borderId="0" xfId="1"/>
    <xf numFmtId="0" fontId="3" fillId="0" borderId="0" xfId="2"/>
    <xf numFmtId="0" fontId="2" fillId="0" borderId="0" xfId="2" applyFont="1"/>
    <xf numFmtId="0" fontId="5" fillId="0" borderId="0" xfId="2" applyFont="1"/>
    <xf numFmtId="0" fontId="6" fillId="0" borderId="0" xfId="2" applyFont="1"/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7" fillId="0" borderId="0" xfId="2" applyFont="1"/>
    <xf numFmtId="0" fontId="8" fillId="0" borderId="0" xfId="2" applyFo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5"/>
    <xf numFmtId="0" fontId="9" fillId="0" borderId="0" xfId="5" applyFont="1" applyAlignment="1">
      <alignment horizontal="center"/>
    </xf>
    <xf numFmtId="3" fontId="9" fillId="0" borderId="0" xfId="5" applyNumberFormat="1" applyFont="1"/>
    <xf numFmtId="0" fontId="3" fillId="0" borderId="0" xfId="5" applyFont="1" applyAlignment="1">
      <alignment horizontal="center"/>
    </xf>
    <xf numFmtId="3" fontId="3" fillId="0" borderId="0" xfId="5" applyNumberFormat="1" applyFont="1"/>
    <xf numFmtId="3" fontId="0" fillId="0" borderId="0" xfId="0" applyNumberFormat="1"/>
    <xf numFmtId="0" fontId="14" fillId="0" borderId="0" xfId="0" applyFont="1"/>
    <xf numFmtId="0" fontId="4" fillId="0" borderId="0" xfId="5" applyFont="1" applyAlignment="1">
      <alignment horizontal="left"/>
    </xf>
    <xf numFmtId="0" fontId="4" fillId="0" borderId="0" xfId="5" applyFont="1"/>
    <xf numFmtId="0" fontId="16" fillId="0" borderId="0" xfId="3" applyFont="1"/>
    <xf numFmtId="0" fontId="17" fillId="0" borderId="0" xfId="3" applyFont="1"/>
    <xf numFmtId="0" fontId="17" fillId="0" borderId="0" xfId="3" applyFont="1" applyAlignment="1">
      <alignment vertical="center"/>
    </xf>
    <xf numFmtId="165" fontId="3" fillId="0" borderId="0" xfId="6" applyNumberFormat="1" applyFont="1" applyFill="1" applyAlignment="1"/>
    <xf numFmtId="0" fontId="19" fillId="0" borderId="0" xfId="2" applyFont="1"/>
    <xf numFmtId="14" fontId="0" fillId="0" borderId="0" xfId="0" applyNumberFormat="1"/>
    <xf numFmtId="0" fontId="10" fillId="0" borderId="0" xfId="0" applyFont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3" fillId="0" borderId="0" xfId="5" applyFont="1" applyAlignment="1">
      <alignment horizontal="left"/>
    </xf>
    <xf numFmtId="0" fontId="20" fillId="0" borderId="0" xfId="5" applyFont="1"/>
    <xf numFmtId="0" fontId="21" fillId="0" borderId="0" xfId="5" applyFont="1" applyAlignment="1">
      <alignment horizontal="center"/>
    </xf>
    <xf numFmtId="0" fontId="9" fillId="5" borderId="0" xfId="0" applyFont="1" applyFill="1"/>
    <xf numFmtId="165" fontId="9" fillId="0" borderId="0" xfId="6" applyNumberFormat="1" applyFont="1"/>
    <xf numFmtId="0" fontId="21" fillId="0" borderId="0" xfId="5" applyFont="1"/>
    <xf numFmtId="164" fontId="9" fillId="0" borderId="0" xfId="0" applyNumberFormat="1" applyFont="1"/>
    <xf numFmtId="164" fontId="3" fillId="0" borderId="0" xfId="0" applyNumberFormat="1" applyFont="1" applyAlignment="1">
      <alignment horizontal="right"/>
    </xf>
    <xf numFmtId="164" fontId="9" fillId="0" borderId="0" xfId="5" applyNumberFormat="1" applyFont="1"/>
    <xf numFmtId="164" fontId="3" fillId="0" borderId="0" xfId="5" applyNumberFormat="1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5" fillId="3" borderId="0" xfId="5" applyFont="1" applyFill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2" fillId="6" borderId="3" xfId="0" applyFont="1" applyFill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165" fontId="0" fillId="0" borderId="0" xfId="6" applyNumberFormat="1" applyFont="1"/>
    <xf numFmtId="0" fontId="22" fillId="6" borderId="5" xfId="0" applyFont="1" applyFill="1" applyBorder="1" applyAlignment="1">
      <alignment horizontal="center" vertical="center"/>
    </xf>
    <xf numFmtId="0" fontId="22" fillId="6" borderId="5" xfId="2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/>
    </xf>
    <xf numFmtId="0" fontId="29" fillId="10" borderId="8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9" fillId="10" borderId="10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</cellXfs>
  <cellStyles count="65">
    <cellStyle name="Comma 2" xfId="10" xr:uid="{F191851C-1B8C-477A-A7A3-9527D4591CF0}"/>
    <cellStyle name="Comma 2 2" xfId="18" xr:uid="{E65E9180-23A4-4B84-8253-0D6C86CACBF9}"/>
    <cellStyle name="Comma 2 3" xfId="21" xr:uid="{C98CD1FF-9BD2-47AC-A4C5-C9F52B4D64CF}"/>
    <cellStyle name="Comma 2 3 2" xfId="45" xr:uid="{E442F691-7CBD-4679-9888-105D76ABF059}"/>
    <cellStyle name="Comma 2 4" xfId="25" xr:uid="{2079E931-EAEB-4022-B28B-3B27AA05CE2B}"/>
    <cellStyle name="Comma 3" xfId="11" xr:uid="{A74E4FE4-B097-4506-96EB-92ABC2B1B8F5}"/>
    <cellStyle name="Comma 3 2" xfId="46" xr:uid="{AAC7644C-412F-44CB-97AF-687E00472B79}"/>
    <cellStyle name="Comma 3 2 2" xfId="60" xr:uid="{15697438-483B-4225-981C-23F0DB4E4C99}"/>
    <cellStyle name="Comma 3 3" xfId="59" xr:uid="{491E67F1-BFE7-4EBD-97DA-9CDF3937A184}"/>
    <cellStyle name="Comma 4" xfId="13" xr:uid="{E8EDCC5A-7F1B-4F2A-AD3E-966218BDCFB1}"/>
    <cellStyle name="Comma 4 2" xfId="58" xr:uid="{58C792C9-97BB-487E-BDF0-21F99C06C2A4}"/>
    <cellStyle name="Comma 4 3" xfId="38" xr:uid="{DC8007CC-4B57-4F39-85EA-2E10785434A9}"/>
    <cellStyle name="Comma 5" xfId="15" xr:uid="{0DC87CA8-8F4E-48D7-A98E-D07B44F55C67}"/>
    <cellStyle name="Comma 5 2" xfId="54" xr:uid="{D7B049BE-703B-4CB4-BD67-D87B218A7F4C}"/>
    <cellStyle name="Comma 5 3" xfId="62" xr:uid="{2DC45D79-EB84-4690-A5E9-460121605E77}"/>
    <cellStyle name="Comma 5 4" xfId="48" xr:uid="{CBC1714C-3D1D-41B0-9927-88DD0E82AC07}"/>
    <cellStyle name="Comma 6" xfId="20" xr:uid="{94B973FF-8B09-4D56-8AAC-37D800A84B70}"/>
    <cellStyle name="Comma 6 2" xfId="53" xr:uid="{0CD051D7-85BF-4841-87AB-05477CE79269}"/>
    <cellStyle name="Comma 7" xfId="23" xr:uid="{09AFE271-790C-4884-91F2-377EA2E7723B}"/>
    <cellStyle name="Comma 8" xfId="28" xr:uid="{BF8326A6-1703-4B32-B494-A5A7896AE5F8}"/>
    <cellStyle name="Comma 9" xfId="64" xr:uid="{3F09F2CF-DB25-442E-97B5-95B4D2CBAA31}"/>
    <cellStyle name="Milliers" xfId="6" builtinId="3"/>
    <cellStyle name="Milliers 2" xfId="8" xr:uid="{DBFA70B9-DA6C-44C6-9616-6178B912EFE3}"/>
    <cellStyle name="Milliers 3" xfId="9" xr:uid="{7097AB32-980D-4248-81C5-7AD9DA65BE8D}"/>
    <cellStyle name="Normal" xfId="0" builtinId="0"/>
    <cellStyle name="Normal 2" xfId="3" xr:uid="{00000000-0005-0000-0000-000001000000}"/>
    <cellStyle name="Normal 2 2" xfId="17" xr:uid="{41AA1BB2-3047-4109-B872-80417751A871}"/>
    <cellStyle name="Normal 2 3" xfId="7" xr:uid="{19B44E36-ACA9-4CA8-B439-25AB26DEAAAE}"/>
    <cellStyle name="Normal 2 3 2" xfId="37" xr:uid="{24A03331-0B28-423D-B5E7-FE1CB0E05D1C}"/>
    <cellStyle name="Normal 2 3 3" xfId="26" xr:uid="{82F73742-E50E-4746-8796-5C26EE169C17}"/>
    <cellStyle name="Normal 2 4" xfId="50" xr:uid="{6E829542-ED87-43D3-BF22-8341CBD587A0}"/>
    <cellStyle name="Normal 2 5" xfId="31" xr:uid="{AD5247A9-21D2-4AA6-AFCB-870111C20AE1}"/>
    <cellStyle name="Normal 2 6" xfId="12" xr:uid="{64A0BDBC-512D-4141-95C0-FF57E17319D2}"/>
    <cellStyle name="Normal 3" xfId="5" xr:uid="{00000000-0005-0000-0000-000002000000}"/>
    <cellStyle name="Normal 3 2" xfId="35" xr:uid="{2DAC9461-3126-4778-90F6-6B4FA9515590}"/>
    <cellStyle name="Normal 3 2 2" xfId="57" xr:uid="{66BCFC78-BBF8-45A7-82B6-8B871A27D146}"/>
    <cellStyle name="Normal 3 3" xfId="34" xr:uid="{51040D1F-8356-483B-A9A7-1BDE5B71F025}"/>
    <cellStyle name="Normal 3 4" xfId="51" xr:uid="{B3D802FB-6F2E-4B45-95D9-62E1EABA2649}"/>
    <cellStyle name="Normal 3 5" xfId="30" xr:uid="{C55A392C-1769-4453-BE07-4EEF8444C5E5}"/>
    <cellStyle name="Normal 3 6" xfId="16" xr:uid="{D785F111-2E94-4480-A83E-859521098149}"/>
    <cellStyle name="Normal 4" xfId="22" xr:uid="{EC5FAEA4-7646-46E7-B7C3-0B053DE34B22}"/>
    <cellStyle name="Normal 4 2" xfId="41" xr:uid="{671A47D1-3B1E-46FD-A00F-A05850EFBA7C}"/>
    <cellStyle name="Normal 4 3" xfId="55" xr:uid="{AA1603EB-F33D-4EC7-8996-19A880C19E1F}"/>
    <cellStyle name="Normal 4 4" xfId="32" xr:uid="{9BB05633-4A6B-4939-82E8-3839CF392300}"/>
    <cellStyle name="Normal 5" xfId="42" xr:uid="{004E2CC3-3752-4C17-A1A1-6547DAA7BC06}"/>
    <cellStyle name="Normal 6" xfId="47" xr:uid="{2FB7D23F-637B-43C2-9438-A1E4EFDD0B4E}"/>
    <cellStyle name="Normal 6 2" xfId="61" xr:uid="{93A7BEA2-0225-4752-B810-003A05E9950A}"/>
    <cellStyle name="Normal 7" xfId="27" xr:uid="{B1284EB2-E092-48F1-B921-B74D7CB04E7A}"/>
    <cellStyle name="Normal_Classeur5" xfId="2" xr:uid="{00000000-0005-0000-0000-000003000000}"/>
    <cellStyle name="Normal_NYSE Euronext Cash Market Factbook (Light)" xfId="1" xr:uid="{00000000-0005-0000-0000-000004000000}"/>
    <cellStyle name="Percent 2" xfId="14" xr:uid="{F3CB1D36-7E05-44D3-994C-CA0A5231DCCB}"/>
    <cellStyle name="Percent 2 2" xfId="40" xr:uid="{4EB4DB6F-64C0-419E-9220-0DFBBBF1F162}"/>
    <cellStyle name="Percent 2 3" xfId="52" xr:uid="{A77FF2C8-3E39-4F08-8298-846C8A564F9C}"/>
    <cellStyle name="Percent 2 4" xfId="36" xr:uid="{5E157C94-4225-4398-8C5D-30996693B9D3}"/>
    <cellStyle name="Percent 3" xfId="19" xr:uid="{1FE38F08-A93A-4435-A79B-8A725561D4CA}"/>
    <cellStyle name="Percent 3 2" xfId="39" xr:uid="{E317BF3A-FAA0-4FEC-90A3-56EAD9644068}"/>
    <cellStyle name="Percent 3 3" xfId="56" xr:uid="{1BE99564-B6D9-4CA2-BBB1-301A0649771F}"/>
    <cellStyle name="Percent 3 4" xfId="33" xr:uid="{87706CB0-9E64-4ADF-B3BD-E2CDC7E658A3}"/>
    <cellStyle name="Percent 4" xfId="24" xr:uid="{3EF745AF-048B-4FA8-8FAE-FA011F1E9BB0}"/>
    <cellStyle name="Percent 4 2" xfId="43" xr:uid="{68DA6A9B-85B8-4613-AD0D-6F448F1F199D}"/>
    <cellStyle name="Percent 5" xfId="44" xr:uid="{F7666C3B-F7FA-418A-9C3E-2969087FF22B}"/>
    <cellStyle name="Percent 6" xfId="49" xr:uid="{CA7A169F-971A-4F8A-9A1E-69917FF5F46E}"/>
    <cellStyle name="Percent 6 2" xfId="63" xr:uid="{5A10417C-BE59-4332-9F5F-12ACABDFC155}"/>
    <cellStyle name="Percent 7" xfId="29" xr:uid="{8C5A887B-A074-4ACF-94C1-444E63D4CEBD}"/>
    <cellStyle name="Pourcentage 2" xfId="4" xr:uid="{00000000-0005-0000-0000-000005000000}"/>
  </cellStyles>
  <dxfs count="2"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 style="thin">
          <color rgb="FFFFE5FF"/>
        </left>
        <right style="thin">
          <color rgb="FFFFE5FF"/>
        </right>
        <top style="thin">
          <color rgb="FFFFE5FF"/>
        </top>
        <bottom style="thin">
          <color rgb="FFFFE5FF"/>
        </bottom>
        <vertical/>
        <horizontal/>
      </border>
    </dxf>
  </dxfs>
  <tableStyles count="1" defaultTableStyle="TableStyleMedium2" defaultPivotStyle="PivotStyleLight16">
    <tableStyle name="SlicerStyleLight1 2" pivot="0" table="0" count="2" xr9:uid="{1E4D2369-D4FA-4E2C-9A5F-0C893337756A}">
      <tableStyleElement type="wholeTable" dxfId="1"/>
      <tableStyleElement type="headerRow" dxfId="0"/>
    </tableStyle>
  </tableStyles>
  <colors>
    <mruColors>
      <color rgb="FF005C53"/>
      <color rgb="FF008D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zoomScaleNormal="100" workbookViewId="0">
      <pane ySplit="11" topLeftCell="A150" activePane="bottomLeft" state="frozen"/>
      <selection pane="bottomLeft" activeCell="D159" sqref="A159:XFD159"/>
    </sheetView>
  </sheetViews>
  <sheetFormatPr baseColWidth="10" defaultColWidth="11.44140625" defaultRowHeight="14.4"/>
  <cols>
    <col min="1" max="1" width="11.88671875" customWidth="1"/>
    <col min="2" max="2" width="16.33203125" customWidth="1"/>
    <col min="3" max="3" width="5.5546875" customWidth="1"/>
    <col min="4" max="4" width="14.6640625" bestFit="1" customWidth="1"/>
    <col min="5" max="5" width="5.5546875" customWidth="1"/>
    <col min="8" max="8" width="22.44140625" customWidth="1"/>
    <col min="9" max="9" width="16.88671875" customWidth="1"/>
    <col min="10" max="10" width="31.33203125" customWidth="1"/>
    <col min="11" max="11" width="30.33203125" customWidth="1"/>
    <col min="12" max="12" width="5.44140625" customWidth="1"/>
    <col min="13" max="13" width="16.33203125" customWidth="1"/>
    <col min="14" max="14" width="31.109375" customWidth="1"/>
    <col min="15" max="15" width="32.33203125" customWidth="1"/>
  </cols>
  <sheetData>
    <row r="1" spans="1:15" ht="15.6">
      <c r="A1" s="12" t="s">
        <v>23</v>
      </c>
      <c r="B1" s="8"/>
      <c r="C1" s="8"/>
      <c r="D1" s="8"/>
      <c r="E1" s="8"/>
      <c r="G1" s="10"/>
      <c r="H1" s="10"/>
      <c r="I1" s="10"/>
      <c r="M1" s="12"/>
    </row>
    <row r="2" spans="1:15" ht="14.4" customHeight="1">
      <c r="A2" s="15" t="s">
        <v>37</v>
      </c>
      <c r="B2" s="9"/>
      <c r="C2" s="9"/>
      <c r="D2" s="9"/>
      <c r="E2" s="9"/>
      <c r="G2" s="9"/>
      <c r="H2" s="9"/>
      <c r="I2" s="35"/>
      <c r="M2" s="15" t="s">
        <v>5</v>
      </c>
    </row>
    <row r="3" spans="1:15" ht="14.4" customHeight="1">
      <c r="A3" s="16" t="s">
        <v>12</v>
      </c>
      <c r="B3" s="9"/>
      <c r="C3" s="9"/>
      <c r="D3" s="9"/>
      <c r="E3" s="9"/>
      <c r="G3" s="11"/>
      <c r="H3" s="11"/>
      <c r="I3" s="11"/>
      <c r="M3" s="16" t="s">
        <v>26</v>
      </c>
    </row>
    <row r="4" spans="1:15" ht="14.4" customHeight="1">
      <c r="A4" s="28" t="s">
        <v>28</v>
      </c>
      <c r="B4" s="9"/>
      <c r="C4" s="9"/>
      <c r="D4" s="9"/>
      <c r="E4" s="9"/>
      <c r="G4" s="11"/>
      <c r="H4" s="11"/>
      <c r="I4" s="11"/>
      <c r="M4" s="28" t="s">
        <v>28</v>
      </c>
    </row>
    <row r="5" spans="1:15" ht="14.4" customHeight="1">
      <c r="A5" s="21" t="s">
        <v>27</v>
      </c>
      <c r="B5" s="9"/>
      <c r="C5" s="9"/>
      <c r="D5" s="9"/>
      <c r="E5" s="9"/>
      <c r="G5" s="9"/>
      <c r="H5" s="9"/>
      <c r="I5" s="9"/>
      <c r="M5" s="21" t="s">
        <v>27</v>
      </c>
    </row>
    <row r="6" spans="1:15" ht="14.4" customHeight="1">
      <c r="A6" s="21" t="s">
        <v>31</v>
      </c>
      <c r="B6" s="9"/>
      <c r="C6" s="9"/>
      <c r="D6" s="9"/>
      <c r="E6" s="9"/>
      <c r="G6" s="9"/>
      <c r="H6" s="9"/>
      <c r="I6" s="9"/>
      <c r="M6" s="21" t="s">
        <v>31</v>
      </c>
    </row>
    <row r="7" spans="1:15" ht="14.4" customHeight="1">
      <c r="A7" s="21" t="s">
        <v>30</v>
      </c>
      <c r="B7" s="9"/>
      <c r="C7" s="9"/>
      <c r="D7" s="9"/>
      <c r="E7" s="9"/>
      <c r="G7" s="9"/>
      <c r="H7" s="9"/>
      <c r="I7" s="9"/>
      <c r="M7" s="21" t="s">
        <v>30</v>
      </c>
    </row>
    <row r="8" spans="1:15" ht="14.4" customHeight="1">
      <c r="A8" s="28" t="s">
        <v>32</v>
      </c>
      <c r="B8" s="9"/>
      <c r="C8" s="9"/>
      <c r="D8" s="9"/>
      <c r="E8" s="9"/>
      <c r="G8" s="9"/>
      <c r="H8" s="9"/>
      <c r="I8" s="9"/>
      <c r="M8" s="28" t="s">
        <v>29</v>
      </c>
    </row>
    <row r="9" spans="1:15" ht="14.4" customHeight="1">
      <c r="A9" s="28"/>
      <c r="B9" s="9"/>
      <c r="C9" s="9"/>
      <c r="D9" s="9"/>
      <c r="E9" s="9"/>
      <c r="G9" s="9"/>
      <c r="H9" s="9"/>
      <c r="I9" s="9"/>
      <c r="M9" s="28"/>
    </row>
    <row r="10" spans="1:15" ht="14.4" customHeight="1">
      <c r="A10" s="28"/>
      <c r="B10" s="9"/>
      <c r="C10" s="9"/>
      <c r="D10" s="9"/>
      <c r="E10" s="9"/>
      <c r="G10" s="9"/>
      <c r="H10" s="9"/>
      <c r="I10" s="9"/>
      <c r="M10" s="28"/>
    </row>
    <row r="11" spans="1:15" s="49" customFormat="1" ht="28.2" customHeight="1">
      <c r="A11" s="52" t="s">
        <v>41</v>
      </c>
      <c r="B11" s="53" t="s">
        <v>25</v>
      </c>
      <c r="C11" s="50"/>
      <c r="D11" s="52" t="s">
        <v>75</v>
      </c>
      <c r="E11" s="50"/>
      <c r="F11" s="52" t="s">
        <v>56</v>
      </c>
      <c r="G11" s="52" t="s">
        <v>63</v>
      </c>
      <c r="H11" s="53" t="s">
        <v>64</v>
      </c>
      <c r="I11" s="52" t="s">
        <v>65</v>
      </c>
      <c r="J11" s="52" t="s">
        <v>57</v>
      </c>
      <c r="K11" s="55" t="s">
        <v>18</v>
      </c>
      <c r="L11" s="54"/>
      <c r="M11" s="56" t="s">
        <v>66</v>
      </c>
      <c r="N11" s="56" t="s">
        <v>58</v>
      </c>
      <c r="O11" s="57" t="s">
        <v>34</v>
      </c>
    </row>
    <row r="12" spans="1:15">
      <c r="A12" s="46">
        <v>40909</v>
      </c>
      <c r="B12" s="14">
        <v>22</v>
      </c>
      <c r="C12" s="14"/>
      <c r="D12" s="14"/>
      <c r="E12" s="14"/>
      <c r="F12" s="18">
        <v>104865.34092148</v>
      </c>
      <c r="G12" s="18">
        <v>7041.6377033099989</v>
      </c>
      <c r="H12" s="18">
        <v>1780.13627507</v>
      </c>
      <c r="I12" s="18">
        <f t="shared" ref="I12:I43" si="0">SUM(F12:H12)</f>
        <v>113687.11489986001</v>
      </c>
      <c r="J12" s="42"/>
      <c r="K12" s="17"/>
      <c r="L12" s="17"/>
      <c r="M12" s="18">
        <v>33121348</v>
      </c>
      <c r="N12" s="42"/>
      <c r="O12" s="17"/>
    </row>
    <row r="13" spans="1:15">
      <c r="A13" s="46">
        <v>40940</v>
      </c>
      <c r="B13" s="14">
        <v>21</v>
      </c>
      <c r="C13" s="14"/>
      <c r="D13" s="14"/>
      <c r="E13" s="14"/>
      <c r="F13" s="18">
        <v>108991.31925566001</v>
      </c>
      <c r="G13" s="18">
        <v>6000.6392673999999</v>
      </c>
      <c r="H13" s="18">
        <v>1675.8834059200001</v>
      </c>
      <c r="I13" s="18">
        <f t="shared" si="0"/>
        <v>116667.84192898001</v>
      </c>
      <c r="J13" s="42"/>
      <c r="K13" s="17"/>
      <c r="L13" s="17"/>
      <c r="M13" s="18">
        <v>33860994</v>
      </c>
      <c r="N13" s="42"/>
      <c r="O13" s="17"/>
    </row>
    <row r="14" spans="1:15">
      <c r="A14" s="46">
        <v>40969</v>
      </c>
      <c r="B14" s="14">
        <v>22</v>
      </c>
      <c r="C14" s="14"/>
      <c r="D14" s="14"/>
      <c r="E14" s="14"/>
      <c r="F14" s="18">
        <v>121801.1663511605</v>
      </c>
      <c r="G14" s="18">
        <v>6457.5202146000001</v>
      </c>
      <c r="H14" s="18">
        <v>1796.51058145</v>
      </c>
      <c r="I14" s="18">
        <f t="shared" si="0"/>
        <v>130055.19714721049</v>
      </c>
      <c r="J14" s="42"/>
      <c r="K14" s="17"/>
      <c r="L14" s="17"/>
      <c r="M14" s="18">
        <v>35634186</v>
      </c>
      <c r="N14" s="42"/>
      <c r="O14" s="17"/>
    </row>
    <row r="15" spans="1:15">
      <c r="A15" s="46">
        <v>41000</v>
      </c>
      <c r="B15" s="14">
        <v>19</v>
      </c>
      <c r="C15" s="14"/>
      <c r="D15" s="14"/>
      <c r="E15" s="14"/>
      <c r="F15" s="18">
        <v>116033.37049754011</v>
      </c>
      <c r="G15" s="18">
        <v>6478.9252524399999</v>
      </c>
      <c r="H15" s="18">
        <v>1561.9184926799999</v>
      </c>
      <c r="I15" s="18">
        <f t="shared" si="0"/>
        <v>124074.21424266011</v>
      </c>
      <c r="J15" s="42"/>
      <c r="K15" s="17"/>
      <c r="L15" s="17"/>
      <c r="M15" s="18">
        <v>35343004</v>
      </c>
      <c r="N15" s="42"/>
      <c r="O15" s="17"/>
    </row>
    <row r="16" spans="1:15">
      <c r="A16" s="46">
        <v>41030</v>
      </c>
      <c r="B16" s="14">
        <v>22</v>
      </c>
      <c r="C16" s="14"/>
      <c r="D16" s="14"/>
      <c r="E16" s="14"/>
      <c r="F16" s="18">
        <v>117791.47999817028</v>
      </c>
      <c r="G16" s="18">
        <v>6758.1270793100002</v>
      </c>
      <c r="H16" s="18">
        <v>1654.9012926299999</v>
      </c>
      <c r="I16" s="18">
        <f t="shared" si="0"/>
        <v>126204.50837011028</v>
      </c>
      <c r="J16" s="42"/>
      <c r="K16" s="17"/>
      <c r="L16" s="17"/>
      <c r="M16" s="18">
        <v>35352672</v>
      </c>
      <c r="N16" s="42"/>
      <c r="O16" s="17"/>
    </row>
    <row r="17" spans="1:15">
      <c r="A17" s="46">
        <v>41061</v>
      </c>
      <c r="B17" s="14">
        <v>21</v>
      </c>
      <c r="C17" s="14"/>
      <c r="D17" s="14"/>
      <c r="E17" s="14"/>
      <c r="F17" s="18">
        <v>120897.68545624029</v>
      </c>
      <c r="G17" s="18">
        <v>6168.5421642700003</v>
      </c>
      <c r="H17" s="18">
        <v>1673.7527233999999</v>
      </c>
      <c r="I17" s="18">
        <f t="shared" si="0"/>
        <v>128739.98034391028</v>
      </c>
      <c r="J17" s="42"/>
      <c r="K17" s="17"/>
      <c r="L17" s="17"/>
      <c r="M17" s="18">
        <v>34920936</v>
      </c>
      <c r="N17" s="42"/>
      <c r="O17" s="17"/>
    </row>
    <row r="18" spans="1:15">
      <c r="A18" s="46">
        <v>41091</v>
      </c>
      <c r="B18" s="14">
        <v>22</v>
      </c>
      <c r="C18" s="14"/>
      <c r="D18" s="14"/>
      <c r="E18" s="14"/>
      <c r="F18" s="18">
        <v>110809.0065966899</v>
      </c>
      <c r="G18" s="18">
        <v>6029.65468848</v>
      </c>
      <c r="H18" s="18">
        <v>1555.1284707899999</v>
      </c>
      <c r="I18" s="18">
        <f t="shared" si="0"/>
        <v>118393.78975595991</v>
      </c>
      <c r="J18" s="42"/>
      <c r="K18" s="17"/>
      <c r="L18" s="17"/>
      <c r="M18" s="18">
        <v>32054230</v>
      </c>
      <c r="N18" s="42"/>
      <c r="O18" s="17"/>
    </row>
    <row r="19" spans="1:15">
      <c r="A19" s="46">
        <v>41122</v>
      </c>
      <c r="B19" s="14">
        <v>23</v>
      </c>
      <c r="C19" s="14"/>
      <c r="D19" s="14"/>
      <c r="E19" s="14"/>
      <c r="F19" s="18">
        <v>93184.935153059894</v>
      </c>
      <c r="G19" s="18">
        <v>4977.7539076000003</v>
      </c>
      <c r="H19" s="18">
        <v>1428.8737653200001</v>
      </c>
      <c r="I19" s="18">
        <f t="shared" si="0"/>
        <v>99591.562825979883</v>
      </c>
      <c r="J19" s="42"/>
      <c r="K19" s="17"/>
      <c r="L19" s="17"/>
      <c r="M19" s="18">
        <v>24879150</v>
      </c>
      <c r="N19" s="42"/>
      <c r="O19" s="17"/>
    </row>
    <row r="20" spans="1:15">
      <c r="A20" s="46">
        <v>41153</v>
      </c>
      <c r="B20" s="14">
        <v>20</v>
      </c>
      <c r="C20" s="14"/>
      <c r="D20" s="14"/>
      <c r="E20" s="14"/>
      <c r="F20" s="18">
        <v>108837.59287767029</v>
      </c>
      <c r="G20" s="18">
        <v>5592.4736106499995</v>
      </c>
      <c r="H20" s="18">
        <v>1498.97082993</v>
      </c>
      <c r="I20" s="18">
        <f t="shared" si="0"/>
        <v>115929.0373182503</v>
      </c>
      <c r="J20" s="42"/>
      <c r="K20" s="17"/>
      <c r="L20" s="17"/>
      <c r="M20" s="18">
        <v>28413766</v>
      </c>
      <c r="N20" s="42"/>
      <c r="O20" s="17"/>
    </row>
    <row r="21" spans="1:15">
      <c r="A21" s="46">
        <v>41183</v>
      </c>
      <c r="B21" s="14">
        <v>23</v>
      </c>
      <c r="C21" s="14"/>
      <c r="D21" s="14"/>
      <c r="E21" s="14"/>
      <c r="F21" s="18">
        <v>106370.13224589999</v>
      </c>
      <c r="G21" s="18">
        <v>5760.4330755800001</v>
      </c>
      <c r="H21" s="18">
        <v>1453.6315916200001</v>
      </c>
      <c r="I21" s="18">
        <f t="shared" si="0"/>
        <v>113584.19691309999</v>
      </c>
      <c r="J21" s="42"/>
      <c r="K21" s="17"/>
      <c r="L21" s="17"/>
      <c r="M21" s="18">
        <v>29288152</v>
      </c>
      <c r="N21" s="42"/>
      <c r="O21" s="17"/>
    </row>
    <row r="22" spans="1:15">
      <c r="A22" s="46">
        <v>41214</v>
      </c>
      <c r="B22" s="14">
        <v>22</v>
      </c>
      <c r="C22" s="14"/>
      <c r="D22" s="14"/>
      <c r="E22" s="14"/>
      <c r="F22" s="18">
        <v>92694.612527779915</v>
      </c>
      <c r="G22" s="18">
        <v>5298.7693640999996</v>
      </c>
      <c r="H22" s="18">
        <v>1419.49549213</v>
      </c>
      <c r="I22" s="18">
        <f t="shared" si="0"/>
        <v>99412.877384009902</v>
      </c>
      <c r="J22" s="42"/>
      <c r="K22" s="17"/>
      <c r="L22" s="17"/>
      <c r="M22" s="18">
        <v>25611052</v>
      </c>
      <c r="N22" s="42"/>
      <c r="O22" s="17"/>
    </row>
    <row r="23" spans="1:15">
      <c r="A23" s="46">
        <v>41244</v>
      </c>
      <c r="B23" s="14">
        <v>19</v>
      </c>
      <c r="C23" s="14"/>
      <c r="D23" s="14"/>
      <c r="E23" s="14"/>
      <c r="F23" s="18">
        <v>82360.639311839899</v>
      </c>
      <c r="G23" s="18">
        <v>5278.7963098799992</v>
      </c>
      <c r="H23" s="18">
        <v>1067.2378647</v>
      </c>
      <c r="I23" s="18">
        <f t="shared" si="0"/>
        <v>88706.673486419895</v>
      </c>
      <c r="J23" s="42"/>
      <c r="K23" s="17"/>
      <c r="L23" s="17"/>
      <c r="M23" s="18">
        <v>20183386</v>
      </c>
      <c r="N23" s="42"/>
      <c r="O23" s="17"/>
    </row>
    <row r="24" spans="1:15">
      <c r="A24" s="46">
        <v>41275</v>
      </c>
      <c r="B24" s="14">
        <v>22</v>
      </c>
      <c r="C24" s="14"/>
      <c r="D24" s="14"/>
      <c r="E24" s="14"/>
      <c r="F24" s="18">
        <v>102801.7907586103</v>
      </c>
      <c r="G24" s="18">
        <v>6086.3778306799995</v>
      </c>
      <c r="H24" s="18">
        <v>1472.1819523199999</v>
      </c>
      <c r="I24" s="18">
        <f t="shared" si="0"/>
        <v>110360.35054161029</v>
      </c>
      <c r="J24" s="42"/>
      <c r="K24" s="17"/>
      <c r="L24" s="17"/>
      <c r="M24" s="18">
        <v>28293626</v>
      </c>
      <c r="N24" s="42"/>
      <c r="O24" s="17"/>
    </row>
    <row r="25" spans="1:15">
      <c r="A25" s="46">
        <v>41306</v>
      </c>
      <c r="B25" s="14">
        <v>20</v>
      </c>
      <c r="C25" s="14"/>
      <c r="D25" s="14"/>
      <c r="E25" s="14"/>
      <c r="F25" s="18">
        <v>108466.6358080802</v>
      </c>
      <c r="G25" s="18">
        <v>6175.6564241799997</v>
      </c>
      <c r="H25" s="18">
        <v>1469.8932945900001</v>
      </c>
      <c r="I25" s="18">
        <f t="shared" si="0"/>
        <v>116112.1855268502</v>
      </c>
      <c r="J25" s="42"/>
      <c r="K25" s="17"/>
      <c r="L25" s="17"/>
      <c r="M25" s="18">
        <v>29053352</v>
      </c>
      <c r="N25" s="42"/>
      <c r="O25" s="17"/>
    </row>
    <row r="26" spans="1:15">
      <c r="A26" s="46">
        <v>41334</v>
      </c>
      <c r="B26" s="14">
        <v>20</v>
      </c>
      <c r="C26" s="14"/>
      <c r="D26" s="14"/>
      <c r="E26" s="14"/>
      <c r="F26" s="18">
        <v>109848.85916044979</v>
      </c>
      <c r="G26" s="18">
        <v>6119.7638718799999</v>
      </c>
      <c r="H26" s="18">
        <v>1354.9531768100001</v>
      </c>
      <c r="I26" s="18">
        <f t="shared" si="0"/>
        <v>117323.57620913979</v>
      </c>
      <c r="J26" s="42"/>
      <c r="K26" s="17"/>
      <c r="L26" s="17"/>
      <c r="M26" s="18">
        <v>27719332</v>
      </c>
      <c r="N26" s="42"/>
      <c r="O26" s="17"/>
    </row>
    <row r="27" spans="1:15">
      <c r="A27" s="46">
        <v>41365</v>
      </c>
      <c r="B27" s="14">
        <v>21</v>
      </c>
      <c r="C27" s="14"/>
      <c r="D27" s="14"/>
      <c r="E27" s="14"/>
      <c r="F27" s="18">
        <v>118985.5209990396</v>
      </c>
      <c r="G27" s="18">
        <v>7987.9805404299987</v>
      </c>
      <c r="H27" s="18">
        <v>1536.92535279</v>
      </c>
      <c r="I27" s="18">
        <f t="shared" si="0"/>
        <v>128510.42689225959</v>
      </c>
      <c r="J27" s="42"/>
      <c r="K27" s="17"/>
      <c r="L27" s="17"/>
      <c r="M27" s="18">
        <v>31297088</v>
      </c>
      <c r="N27" s="42"/>
      <c r="O27" s="17"/>
    </row>
    <row r="28" spans="1:15">
      <c r="A28" s="46">
        <v>41395</v>
      </c>
      <c r="B28" s="14">
        <v>22</v>
      </c>
      <c r="C28" s="14"/>
      <c r="D28" s="14"/>
      <c r="E28" s="14"/>
      <c r="F28" s="18">
        <v>114191.64909695012</v>
      </c>
      <c r="G28" s="18">
        <v>6407.5347543099997</v>
      </c>
      <c r="H28" s="18">
        <v>1504.70781167</v>
      </c>
      <c r="I28" s="18">
        <f t="shared" si="0"/>
        <v>122103.89166293011</v>
      </c>
      <c r="J28" s="42"/>
      <c r="K28" s="17"/>
      <c r="L28" s="17"/>
      <c r="M28" s="18">
        <v>30775152</v>
      </c>
      <c r="N28" s="42"/>
      <c r="O28" s="17"/>
    </row>
    <row r="29" spans="1:15">
      <c r="A29" s="46">
        <v>41426</v>
      </c>
      <c r="B29" s="14">
        <v>20</v>
      </c>
      <c r="C29" s="14"/>
      <c r="D29" s="14"/>
      <c r="E29" s="14"/>
      <c r="F29" s="18">
        <v>109503.59304942979</v>
      </c>
      <c r="G29" s="18">
        <v>7723.6020609900006</v>
      </c>
      <c r="H29" s="18">
        <v>1464.0855692199998</v>
      </c>
      <c r="I29" s="18">
        <f t="shared" si="0"/>
        <v>118691.28067963979</v>
      </c>
      <c r="J29" s="42"/>
      <c r="K29" s="17"/>
      <c r="L29" s="17"/>
      <c r="M29" s="18">
        <v>30222836</v>
      </c>
      <c r="N29" s="42"/>
      <c r="O29" s="17"/>
    </row>
    <row r="30" spans="1:15">
      <c r="A30" s="46">
        <v>41456</v>
      </c>
      <c r="B30" s="14">
        <v>23</v>
      </c>
      <c r="C30" s="14"/>
      <c r="D30" s="14"/>
      <c r="E30" s="14"/>
      <c r="F30" s="18">
        <v>107894.2738006</v>
      </c>
      <c r="G30" s="18">
        <v>5941.2649258900001</v>
      </c>
      <c r="H30" s="18">
        <v>1285.17877858</v>
      </c>
      <c r="I30" s="18">
        <f t="shared" si="0"/>
        <v>115120.71750507</v>
      </c>
      <c r="J30" s="42"/>
      <c r="K30" s="17"/>
      <c r="L30" s="17"/>
      <c r="M30" s="18">
        <v>31867584</v>
      </c>
      <c r="N30" s="42"/>
      <c r="O30" s="17"/>
    </row>
    <row r="31" spans="1:15">
      <c r="A31" s="46">
        <v>41487</v>
      </c>
      <c r="B31" s="14">
        <v>22</v>
      </c>
      <c r="C31" s="14"/>
      <c r="D31" s="14"/>
      <c r="E31" s="14"/>
      <c r="F31" s="18">
        <v>100691.51701819</v>
      </c>
      <c r="G31" s="18">
        <v>5154.7829379199993</v>
      </c>
      <c r="H31" s="18">
        <v>1245.6498131200001</v>
      </c>
      <c r="I31" s="18">
        <f t="shared" si="0"/>
        <v>107091.94976923001</v>
      </c>
      <c r="J31" s="42"/>
      <c r="K31" s="17"/>
      <c r="L31" s="17"/>
      <c r="M31" s="18">
        <v>28115134</v>
      </c>
      <c r="N31" s="42"/>
      <c r="O31" s="17"/>
    </row>
    <row r="32" spans="1:15">
      <c r="A32" s="46">
        <v>41518</v>
      </c>
      <c r="B32" s="14">
        <v>21</v>
      </c>
      <c r="C32" s="14"/>
      <c r="D32" s="14"/>
      <c r="E32" s="14"/>
      <c r="F32" s="18">
        <v>109047.11453881959</v>
      </c>
      <c r="G32" s="18">
        <v>5234.3106302799997</v>
      </c>
      <c r="H32" s="18">
        <v>1159.1290880199999</v>
      </c>
      <c r="I32" s="18">
        <f t="shared" si="0"/>
        <v>115440.55425711958</v>
      </c>
      <c r="J32" s="42"/>
      <c r="K32" s="17"/>
      <c r="L32" s="17"/>
      <c r="M32" s="18">
        <v>28117530</v>
      </c>
      <c r="N32" s="42"/>
      <c r="O32" s="17"/>
    </row>
    <row r="33" spans="1:15">
      <c r="A33" s="46">
        <v>41548</v>
      </c>
      <c r="B33" s="14">
        <v>23</v>
      </c>
      <c r="C33" s="14"/>
      <c r="D33" s="14"/>
      <c r="E33" s="14"/>
      <c r="F33" s="18">
        <v>117661.62343135991</v>
      </c>
      <c r="G33" s="18">
        <v>5319.0733648900004</v>
      </c>
      <c r="H33" s="18">
        <v>1369.6840047999999</v>
      </c>
      <c r="I33" s="18">
        <f t="shared" si="0"/>
        <v>124350.38080104992</v>
      </c>
      <c r="J33" s="42"/>
      <c r="K33" s="17"/>
      <c r="L33" s="17"/>
      <c r="M33" s="18">
        <v>31704234</v>
      </c>
      <c r="N33" s="42"/>
      <c r="O33" s="17"/>
    </row>
    <row r="34" spans="1:15">
      <c r="A34" s="46">
        <v>41579</v>
      </c>
      <c r="B34" s="14">
        <v>21</v>
      </c>
      <c r="C34" s="14"/>
      <c r="D34" s="14"/>
      <c r="E34" s="14"/>
      <c r="F34" s="18">
        <v>105521.89856859</v>
      </c>
      <c r="G34" s="18">
        <v>4736.9024469200003</v>
      </c>
      <c r="H34" s="18">
        <v>1351.3286432300001</v>
      </c>
      <c r="I34" s="18">
        <f t="shared" si="0"/>
        <v>111610.12965873998</v>
      </c>
      <c r="J34" s="42"/>
      <c r="K34" s="17"/>
      <c r="L34" s="17"/>
      <c r="M34" s="18">
        <v>28014088</v>
      </c>
      <c r="N34" s="42"/>
      <c r="O34" s="17"/>
    </row>
    <row r="35" spans="1:15">
      <c r="A35" s="46">
        <v>41609</v>
      </c>
      <c r="B35" s="14">
        <v>20</v>
      </c>
      <c r="C35" s="14"/>
      <c r="D35" s="14"/>
      <c r="E35" s="14"/>
      <c r="F35" s="18">
        <v>101328.4898363</v>
      </c>
      <c r="G35" s="18">
        <v>5561.0316148599995</v>
      </c>
      <c r="H35" s="18">
        <v>1166.4602072299999</v>
      </c>
      <c r="I35" s="18">
        <f t="shared" si="0"/>
        <v>108055.98165839</v>
      </c>
      <c r="J35" s="42"/>
      <c r="K35" s="17"/>
      <c r="L35" s="17"/>
      <c r="M35" s="18">
        <v>24198276</v>
      </c>
      <c r="N35" s="42"/>
      <c r="O35" s="17"/>
    </row>
    <row r="36" spans="1:15">
      <c r="A36" s="46">
        <v>41640</v>
      </c>
      <c r="B36" s="14">
        <v>22</v>
      </c>
      <c r="C36" s="14"/>
      <c r="D36" s="14"/>
      <c r="E36" s="14"/>
      <c r="F36" s="18">
        <v>134295.28467218988</v>
      </c>
      <c r="G36" s="18">
        <v>7341.3243677499995</v>
      </c>
      <c r="H36" s="18">
        <v>1680.04046629</v>
      </c>
      <c r="I36" s="18">
        <f t="shared" si="0"/>
        <v>143316.64950622988</v>
      </c>
      <c r="J36" s="42"/>
      <c r="K36" s="17"/>
      <c r="L36" s="17"/>
      <c r="M36" s="18">
        <v>34686474</v>
      </c>
      <c r="N36" s="42"/>
      <c r="O36" s="17"/>
    </row>
    <row r="37" spans="1:15">
      <c r="A37" s="46">
        <v>41671</v>
      </c>
      <c r="B37" s="14">
        <v>20</v>
      </c>
      <c r="C37" s="14"/>
      <c r="D37" s="14"/>
      <c r="E37" s="14"/>
      <c r="F37" s="18">
        <v>124587.8900079898</v>
      </c>
      <c r="G37" s="18">
        <v>6423.6593407700002</v>
      </c>
      <c r="H37" s="18">
        <v>1389.7435191300001</v>
      </c>
      <c r="I37" s="18">
        <f t="shared" si="0"/>
        <v>132401.2928678898</v>
      </c>
      <c r="J37" s="42"/>
      <c r="K37" s="17"/>
      <c r="L37" s="17"/>
      <c r="M37" s="18">
        <v>32533392</v>
      </c>
      <c r="N37" s="42"/>
      <c r="O37" s="17"/>
    </row>
    <row r="38" spans="1:15">
      <c r="A38" s="46">
        <v>41699</v>
      </c>
      <c r="B38" s="14">
        <v>21</v>
      </c>
      <c r="C38" s="14"/>
      <c r="D38" s="14"/>
      <c r="E38" s="14"/>
      <c r="F38" s="18">
        <v>137349.27042501979</v>
      </c>
      <c r="G38" s="18">
        <v>6724.4343156199993</v>
      </c>
      <c r="H38" s="18">
        <v>1589.0179135500002</v>
      </c>
      <c r="I38" s="18">
        <f t="shared" si="0"/>
        <v>145662.72265418977</v>
      </c>
      <c r="J38" s="42"/>
      <c r="K38" s="17"/>
      <c r="L38" s="17"/>
      <c r="M38" s="18">
        <v>32889678</v>
      </c>
      <c r="N38" s="42"/>
      <c r="O38" s="17"/>
    </row>
    <row r="39" spans="1:15">
      <c r="A39" s="46">
        <v>41730</v>
      </c>
      <c r="B39" s="14">
        <v>20</v>
      </c>
      <c r="C39" s="14"/>
      <c r="D39" s="14"/>
      <c r="E39" s="14"/>
      <c r="F39" s="18">
        <v>122754.39969257</v>
      </c>
      <c r="G39" s="18">
        <v>6271.6433504500001</v>
      </c>
      <c r="H39" s="18">
        <v>1424.7189286099999</v>
      </c>
      <c r="I39" s="18">
        <f t="shared" si="0"/>
        <v>130450.76197163001</v>
      </c>
      <c r="J39" s="42"/>
      <c r="K39" s="17"/>
      <c r="L39" s="17"/>
      <c r="M39" s="18">
        <v>29103520</v>
      </c>
      <c r="N39" s="42"/>
      <c r="O39" s="17"/>
    </row>
    <row r="40" spans="1:15">
      <c r="A40" s="46">
        <v>41760</v>
      </c>
      <c r="B40" s="14">
        <v>21</v>
      </c>
      <c r="C40" s="14"/>
      <c r="D40" s="14"/>
      <c r="E40" s="14"/>
      <c r="F40" s="18">
        <v>121197.2384554999</v>
      </c>
      <c r="G40" s="18">
        <v>6039.3856796999989</v>
      </c>
      <c r="H40" s="18">
        <v>1191.18712899</v>
      </c>
      <c r="I40" s="18">
        <f t="shared" si="0"/>
        <v>128427.81126418991</v>
      </c>
      <c r="J40" s="42"/>
      <c r="K40" s="17"/>
      <c r="L40" s="17"/>
      <c r="M40" s="18">
        <v>29393752</v>
      </c>
      <c r="N40" s="42"/>
      <c r="O40" s="17"/>
    </row>
    <row r="41" spans="1:15">
      <c r="A41" s="46">
        <v>41791</v>
      </c>
      <c r="B41" s="14">
        <v>21</v>
      </c>
      <c r="C41" s="14"/>
      <c r="D41" s="14"/>
      <c r="E41" s="14"/>
      <c r="F41" s="18">
        <v>117338.51776234951</v>
      </c>
      <c r="G41" s="18">
        <v>5966.3786308899998</v>
      </c>
      <c r="H41" s="18">
        <v>1177.6156932700001</v>
      </c>
      <c r="I41" s="18">
        <f t="shared" si="0"/>
        <v>124482.51208650951</v>
      </c>
      <c r="J41" s="42"/>
      <c r="K41" s="17"/>
      <c r="L41" s="17"/>
      <c r="M41" s="18">
        <v>28511932</v>
      </c>
      <c r="N41" s="42"/>
      <c r="O41" s="17"/>
    </row>
    <row r="42" spans="1:15">
      <c r="A42" s="46">
        <v>41821</v>
      </c>
      <c r="B42" s="14">
        <v>23</v>
      </c>
      <c r="C42" s="14"/>
      <c r="D42" s="14"/>
      <c r="E42" s="14"/>
      <c r="F42" s="18">
        <v>123045.49584294</v>
      </c>
      <c r="G42" s="18">
        <v>6537.73276644</v>
      </c>
      <c r="H42" s="18">
        <v>1276.9613364500001</v>
      </c>
      <c r="I42" s="18">
        <f t="shared" si="0"/>
        <v>130860.18994582999</v>
      </c>
      <c r="J42" s="42"/>
      <c r="K42" s="17"/>
      <c r="L42" s="17"/>
      <c r="M42" s="18">
        <v>32182516</v>
      </c>
      <c r="N42" s="42"/>
      <c r="O42" s="17"/>
    </row>
    <row r="43" spans="1:15">
      <c r="A43" s="46">
        <v>41852</v>
      </c>
      <c r="B43" s="14">
        <v>21</v>
      </c>
      <c r="C43" s="14"/>
      <c r="D43" s="14"/>
      <c r="E43" s="14"/>
      <c r="F43" s="18">
        <v>105943.9823456</v>
      </c>
      <c r="G43" s="18">
        <v>6911.8389775200003</v>
      </c>
      <c r="H43" s="18">
        <v>1112.6421276799999</v>
      </c>
      <c r="I43" s="18">
        <f t="shared" si="0"/>
        <v>113968.4634508</v>
      </c>
      <c r="J43" s="42"/>
      <c r="K43" s="17"/>
      <c r="L43" s="17"/>
      <c r="M43" s="18">
        <v>28291326</v>
      </c>
      <c r="N43" s="42"/>
      <c r="O43" s="17"/>
    </row>
    <row r="44" spans="1:15">
      <c r="A44" s="46">
        <v>41883</v>
      </c>
      <c r="B44" s="14">
        <v>22</v>
      </c>
      <c r="C44" s="14"/>
      <c r="D44" s="14"/>
      <c r="E44" s="14"/>
      <c r="F44" s="18">
        <v>122290.7888541</v>
      </c>
      <c r="G44" s="18">
        <v>6604.1578571099999</v>
      </c>
      <c r="H44" s="18">
        <v>1272.97897556</v>
      </c>
      <c r="I44" s="18">
        <f t="shared" ref="I44:I75" si="1">SUM(F44:H44)</f>
        <v>130167.92568677</v>
      </c>
      <c r="J44" s="42"/>
      <c r="K44" s="17"/>
      <c r="L44" s="17"/>
      <c r="M44" s="18">
        <v>29447670</v>
      </c>
      <c r="N44" s="42"/>
      <c r="O44" s="17"/>
    </row>
    <row r="45" spans="1:15">
      <c r="A45" s="46">
        <v>41913</v>
      </c>
      <c r="B45" s="14">
        <v>23</v>
      </c>
      <c r="C45" s="14"/>
      <c r="D45" s="14"/>
      <c r="E45" s="14"/>
      <c r="F45" s="18">
        <v>172494.35439344999</v>
      </c>
      <c r="G45" s="18">
        <v>11846.76637205</v>
      </c>
      <c r="H45" s="18">
        <v>1558.9564226699999</v>
      </c>
      <c r="I45" s="18">
        <f t="shared" si="1"/>
        <v>185900.07718816999</v>
      </c>
      <c r="J45" s="42"/>
      <c r="K45" s="17"/>
      <c r="L45" s="17"/>
      <c r="M45" s="18">
        <v>44061030</v>
      </c>
      <c r="N45" s="42"/>
      <c r="O45" s="17"/>
    </row>
    <row r="46" spans="1:15">
      <c r="A46" s="46">
        <v>41944</v>
      </c>
      <c r="B46" s="14">
        <v>20</v>
      </c>
      <c r="C46" s="14"/>
      <c r="D46" s="14"/>
      <c r="E46" s="14"/>
      <c r="F46" s="18">
        <v>120540.60119697</v>
      </c>
      <c r="G46" s="18">
        <v>8403.8857955599997</v>
      </c>
      <c r="H46" s="18">
        <v>1198.31482751</v>
      </c>
      <c r="I46" s="18">
        <f t="shared" si="1"/>
        <v>130142.80182004</v>
      </c>
      <c r="J46" s="42"/>
      <c r="K46" s="17"/>
      <c r="L46" s="17"/>
      <c r="M46" s="18">
        <v>29308484</v>
      </c>
      <c r="N46" s="42"/>
      <c r="O46" s="17"/>
    </row>
    <row r="47" spans="1:15">
      <c r="A47" s="46">
        <v>41974</v>
      </c>
      <c r="B47" s="14">
        <v>21</v>
      </c>
      <c r="C47" s="14"/>
      <c r="D47" s="14"/>
      <c r="E47" s="14"/>
      <c r="F47" s="18">
        <v>133846.63123113001</v>
      </c>
      <c r="G47" s="18">
        <v>10655.27548054</v>
      </c>
      <c r="H47" s="18">
        <v>1401.6873998999999</v>
      </c>
      <c r="I47" s="18">
        <f t="shared" si="1"/>
        <v>145903.59411157001</v>
      </c>
      <c r="J47" s="42"/>
      <c r="K47" s="17"/>
      <c r="L47" s="17"/>
      <c r="M47" s="18">
        <v>31254498</v>
      </c>
      <c r="N47" s="42"/>
      <c r="O47" s="17"/>
    </row>
    <row r="48" spans="1:15">
      <c r="A48" s="46">
        <v>42005</v>
      </c>
      <c r="B48" s="14">
        <v>21</v>
      </c>
      <c r="C48" s="14"/>
      <c r="D48" s="14"/>
      <c r="E48" s="14"/>
      <c r="F48" s="18">
        <v>166116.59062548986</v>
      </c>
      <c r="G48" s="18">
        <v>12482.33166978</v>
      </c>
      <c r="H48" s="18">
        <v>1724.71481978</v>
      </c>
      <c r="I48" s="18">
        <f t="shared" si="1"/>
        <v>180323.63711504985</v>
      </c>
      <c r="J48" s="42"/>
      <c r="K48" s="17"/>
      <c r="L48" s="17"/>
      <c r="M48" s="18">
        <v>41343316</v>
      </c>
      <c r="N48" s="42"/>
      <c r="O48" s="17"/>
    </row>
    <row r="49" spans="1:15">
      <c r="A49" s="46">
        <v>42036</v>
      </c>
      <c r="B49" s="14">
        <v>20</v>
      </c>
      <c r="C49" s="14"/>
      <c r="D49" s="14"/>
      <c r="E49" s="14"/>
      <c r="F49" s="18">
        <v>152050.13670552999</v>
      </c>
      <c r="G49" s="18">
        <v>10742.4832264</v>
      </c>
      <c r="H49" s="18">
        <v>1347.4064991600001</v>
      </c>
      <c r="I49" s="18">
        <f t="shared" si="1"/>
        <v>164140.02643108997</v>
      </c>
      <c r="J49" s="42"/>
      <c r="K49" s="17"/>
      <c r="L49" s="17"/>
      <c r="M49" s="18">
        <v>36322402</v>
      </c>
      <c r="N49" s="42"/>
      <c r="O49" s="17"/>
    </row>
    <row r="50" spans="1:15">
      <c r="A50" s="46">
        <v>42064</v>
      </c>
      <c r="B50" s="14">
        <v>22</v>
      </c>
      <c r="C50" s="14"/>
      <c r="D50" s="14"/>
      <c r="E50" s="14"/>
      <c r="F50" s="18">
        <v>184723.52828919</v>
      </c>
      <c r="G50" s="18">
        <v>13411.150132520001</v>
      </c>
      <c r="H50" s="18">
        <v>1543.79516154</v>
      </c>
      <c r="I50" s="18">
        <f t="shared" si="1"/>
        <v>199678.47358325002</v>
      </c>
      <c r="J50" s="42"/>
      <c r="K50" s="17"/>
      <c r="L50" s="17"/>
      <c r="M50" s="18">
        <v>41518556</v>
      </c>
      <c r="N50" s="42"/>
      <c r="O50" s="17"/>
    </row>
    <row r="51" spans="1:15">
      <c r="A51" s="46">
        <v>42095</v>
      </c>
      <c r="B51" s="14">
        <v>20</v>
      </c>
      <c r="C51" s="14"/>
      <c r="D51" s="14"/>
      <c r="E51" s="14"/>
      <c r="F51" s="18">
        <v>166309.774383749</v>
      </c>
      <c r="G51" s="18">
        <v>12756.474719620001</v>
      </c>
      <c r="H51" s="18">
        <v>1518.49708463</v>
      </c>
      <c r="I51" s="18">
        <f t="shared" si="1"/>
        <v>180584.746187999</v>
      </c>
      <c r="J51" s="42"/>
      <c r="K51" s="17"/>
      <c r="L51" s="17"/>
      <c r="M51" s="18">
        <v>37825510</v>
      </c>
      <c r="N51" s="42"/>
      <c r="O51" s="17"/>
    </row>
    <row r="52" spans="1:15">
      <c r="A52" s="46">
        <v>42125</v>
      </c>
      <c r="B52" s="14">
        <v>20</v>
      </c>
      <c r="C52" s="14"/>
      <c r="D52" s="14"/>
      <c r="E52" s="14"/>
      <c r="F52" s="18">
        <v>147343.23898242999</v>
      </c>
      <c r="G52" s="18">
        <v>10988.110929570001</v>
      </c>
      <c r="H52" s="18">
        <v>1309.0023990300001</v>
      </c>
      <c r="I52" s="18">
        <f t="shared" si="1"/>
        <v>159640.35231103</v>
      </c>
      <c r="J52" s="42"/>
      <c r="K52" s="17"/>
      <c r="L52" s="17"/>
      <c r="M52" s="18">
        <v>33991052</v>
      </c>
      <c r="N52" s="42"/>
      <c r="O52" s="17"/>
    </row>
    <row r="53" spans="1:15">
      <c r="A53" s="46">
        <v>42156</v>
      </c>
      <c r="B53" s="14">
        <v>22</v>
      </c>
      <c r="C53" s="14"/>
      <c r="D53" s="14"/>
      <c r="E53" s="14"/>
      <c r="F53" s="18">
        <v>187078.15857385</v>
      </c>
      <c r="G53" s="18">
        <v>12906.5896058</v>
      </c>
      <c r="H53" s="18">
        <v>1547.62087391</v>
      </c>
      <c r="I53" s="18">
        <f t="shared" si="1"/>
        <v>201532.36905355999</v>
      </c>
      <c r="J53" s="42"/>
      <c r="K53" s="17"/>
      <c r="L53" s="17"/>
      <c r="M53" s="18">
        <v>42555206</v>
      </c>
      <c r="N53" s="42"/>
      <c r="O53" s="17"/>
    </row>
    <row r="54" spans="1:15">
      <c r="A54" s="46">
        <v>42186</v>
      </c>
      <c r="B54" s="14">
        <v>23</v>
      </c>
      <c r="C54" s="14"/>
      <c r="D54" s="14"/>
      <c r="E54" s="14"/>
      <c r="F54" s="18">
        <v>168250.87045084001</v>
      </c>
      <c r="G54" s="18">
        <v>11806.003824269999</v>
      </c>
      <c r="H54" s="18">
        <v>1324.8007964200001</v>
      </c>
      <c r="I54" s="18">
        <f t="shared" si="1"/>
        <v>181381.67507153001</v>
      </c>
      <c r="J54" s="42"/>
      <c r="K54" s="17"/>
      <c r="L54" s="17"/>
      <c r="M54" s="18">
        <v>39588088</v>
      </c>
      <c r="N54" s="42"/>
      <c r="O54" s="17"/>
    </row>
    <row r="55" spans="1:15">
      <c r="A55" s="46">
        <v>42218</v>
      </c>
      <c r="B55" s="14">
        <v>21</v>
      </c>
      <c r="C55" s="14"/>
      <c r="D55" s="14"/>
      <c r="E55" s="14"/>
      <c r="F55" s="18">
        <v>163517.83266446</v>
      </c>
      <c r="G55" s="18">
        <v>15621.53176385</v>
      </c>
      <c r="H55" s="18">
        <v>1399.1096832400001</v>
      </c>
      <c r="I55" s="18">
        <f t="shared" si="1"/>
        <v>180538.47411155002</v>
      </c>
      <c r="J55" s="42"/>
      <c r="K55" s="17"/>
      <c r="L55" s="17"/>
      <c r="M55" s="18">
        <v>40098692</v>
      </c>
      <c r="N55" s="42"/>
      <c r="O55" s="17"/>
    </row>
    <row r="56" spans="1:15">
      <c r="A56" s="46">
        <v>42248</v>
      </c>
      <c r="B56" s="14">
        <v>22</v>
      </c>
      <c r="C56" s="14"/>
      <c r="D56" s="14"/>
      <c r="E56" s="14"/>
      <c r="F56" s="18">
        <v>162226.16041414</v>
      </c>
      <c r="G56" s="18">
        <v>13506.252378519999</v>
      </c>
      <c r="H56" s="18">
        <v>1259.4443208600001</v>
      </c>
      <c r="I56" s="18">
        <f t="shared" si="1"/>
        <v>176991.85711352</v>
      </c>
      <c r="J56" s="42"/>
      <c r="K56" s="17"/>
      <c r="L56" s="17"/>
      <c r="M56" s="18">
        <v>41519458</v>
      </c>
      <c r="N56" s="42"/>
      <c r="O56" s="17"/>
    </row>
    <row r="57" spans="1:15">
      <c r="A57" s="46">
        <v>42278</v>
      </c>
      <c r="B57" s="14">
        <v>22</v>
      </c>
      <c r="C57" s="14"/>
      <c r="D57" s="14"/>
      <c r="E57" s="14"/>
      <c r="F57" s="18">
        <v>155419.83814750999</v>
      </c>
      <c r="G57" s="18">
        <v>13124.11707948</v>
      </c>
      <c r="H57" s="18">
        <v>1045.95243018</v>
      </c>
      <c r="I57" s="18">
        <f t="shared" si="1"/>
        <v>169589.90765717</v>
      </c>
      <c r="J57" s="42"/>
      <c r="K57" s="17"/>
      <c r="L57" s="17"/>
      <c r="M57" s="18">
        <v>41493200</v>
      </c>
      <c r="N57" s="42"/>
      <c r="O57" s="17"/>
    </row>
    <row r="58" spans="1:15">
      <c r="A58" s="46">
        <v>42309</v>
      </c>
      <c r="B58" s="14">
        <v>21</v>
      </c>
      <c r="C58" s="14"/>
      <c r="D58" s="14"/>
      <c r="E58" s="14"/>
      <c r="F58" s="18">
        <v>139862.07815712999</v>
      </c>
      <c r="G58" s="18">
        <v>13343.361395190001</v>
      </c>
      <c r="H58" s="18">
        <v>1039.0762173099999</v>
      </c>
      <c r="I58" s="18">
        <f t="shared" si="1"/>
        <v>154244.51576963</v>
      </c>
      <c r="J58" s="42"/>
      <c r="K58" s="17"/>
      <c r="L58" s="17"/>
      <c r="M58" s="18">
        <v>37036172</v>
      </c>
      <c r="N58" s="42"/>
      <c r="O58" s="17"/>
    </row>
    <row r="59" spans="1:15">
      <c r="A59" s="46">
        <v>42339</v>
      </c>
      <c r="B59" s="14">
        <v>22</v>
      </c>
      <c r="C59" s="14"/>
      <c r="D59" s="14"/>
      <c r="E59" s="14"/>
      <c r="F59" s="18">
        <v>145489.19671481999</v>
      </c>
      <c r="G59" s="18">
        <v>16363.71860781</v>
      </c>
      <c r="H59" s="18">
        <v>1129.7509675599999</v>
      </c>
      <c r="I59" s="18">
        <f t="shared" si="1"/>
        <v>162982.66629018998</v>
      </c>
      <c r="J59" s="42"/>
      <c r="K59" s="17"/>
      <c r="L59" s="17"/>
      <c r="M59" s="18">
        <v>37729752</v>
      </c>
      <c r="N59" s="42"/>
      <c r="O59" s="17"/>
    </row>
    <row r="60" spans="1:15">
      <c r="A60" s="46">
        <v>42371</v>
      </c>
      <c r="B60" s="14">
        <v>20</v>
      </c>
      <c r="C60" s="14"/>
      <c r="D60" s="14"/>
      <c r="E60" s="14"/>
      <c r="F60" s="18">
        <v>155756.20843753</v>
      </c>
      <c r="G60" s="18">
        <v>16297.415907410001</v>
      </c>
      <c r="H60" s="18">
        <v>989.61034514999994</v>
      </c>
      <c r="I60" s="18">
        <f t="shared" si="1"/>
        <v>173043.23469009</v>
      </c>
      <c r="J60" s="42"/>
      <c r="K60" s="17"/>
      <c r="L60" s="17"/>
      <c r="M60" s="18">
        <v>44142542</v>
      </c>
      <c r="N60" s="42"/>
      <c r="O60" s="17"/>
    </row>
    <row r="61" spans="1:15">
      <c r="A61" s="46">
        <v>42403</v>
      </c>
      <c r="B61" s="14">
        <v>21</v>
      </c>
      <c r="C61" s="14"/>
      <c r="D61" s="14"/>
      <c r="E61" s="14"/>
      <c r="F61" s="18">
        <v>164550.71500372901</v>
      </c>
      <c r="G61" s="18">
        <v>14218.63778533</v>
      </c>
      <c r="H61" s="18">
        <v>939.60013350999998</v>
      </c>
      <c r="I61" s="18">
        <f t="shared" si="1"/>
        <v>179708.95292256901</v>
      </c>
      <c r="J61" s="42"/>
      <c r="K61" s="17"/>
      <c r="L61" s="17"/>
      <c r="M61" s="18">
        <v>47890634</v>
      </c>
      <c r="N61" s="42"/>
      <c r="O61" s="17"/>
    </row>
    <row r="62" spans="1:15">
      <c r="A62" s="46">
        <v>42435</v>
      </c>
      <c r="B62" s="14">
        <v>21</v>
      </c>
      <c r="C62" s="14"/>
      <c r="D62" s="14"/>
      <c r="E62" s="14"/>
      <c r="F62" s="18">
        <v>145844.20277777</v>
      </c>
      <c r="G62" s="18">
        <v>12953.02992483</v>
      </c>
      <c r="H62" s="18">
        <v>874.69695197999999</v>
      </c>
      <c r="I62" s="18">
        <f t="shared" si="1"/>
        <v>159671.92965458002</v>
      </c>
      <c r="J62" s="42"/>
      <c r="K62" s="17"/>
      <c r="L62" s="17"/>
      <c r="M62" s="18">
        <v>39879768</v>
      </c>
      <c r="N62" s="42"/>
      <c r="O62" s="17"/>
    </row>
    <row r="63" spans="1:15">
      <c r="A63" s="46">
        <v>42467</v>
      </c>
      <c r="B63" s="14">
        <v>21</v>
      </c>
      <c r="C63" s="14"/>
      <c r="D63" s="14"/>
      <c r="E63" s="14"/>
      <c r="F63" s="18">
        <v>133032.78099964</v>
      </c>
      <c r="G63" s="18">
        <v>11512.813398890001</v>
      </c>
      <c r="H63" s="18">
        <v>793.45887800000003</v>
      </c>
      <c r="I63" s="18">
        <f t="shared" si="1"/>
        <v>145339.05327653</v>
      </c>
      <c r="J63" s="42"/>
      <c r="K63" s="17"/>
      <c r="L63" s="17"/>
      <c r="M63" s="18">
        <v>36925414</v>
      </c>
      <c r="N63" s="42"/>
      <c r="O63" s="17"/>
    </row>
    <row r="64" spans="1:15">
      <c r="A64" s="46">
        <v>42499</v>
      </c>
      <c r="B64" s="14">
        <v>22</v>
      </c>
      <c r="C64" s="14"/>
      <c r="D64" s="14"/>
      <c r="E64" s="14"/>
      <c r="F64" s="18">
        <v>119517.39645694999</v>
      </c>
      <c r="G64" s="18">
        <v>9842.3821705200007</v>
      </c>
      <c r="H64" s="18">
        <v>663.86542399999996</v>
      </c>
      <c r="I64" s="18">
        <f t="shared" si="1"/>
        <v>130023.64405146999</v>
      </c>
      <c r="J64" s="42"/>
      <c r="K64" s="17"/>
      <c r="L64" s="17"/>
      <c r="M64" s="18">
        <v>33926222</v>
      </c>
      <c r="N64" s="42"/>
      <c r="O64" s="17"/>
    </row>
    <row r="65" spans="1:15">
      <c r="A65" s="46">
        <v>42531</v>
      </c>
      <c r="B65" s="14">
        <v>22</v>
      </c>
      <c r="C65" s="14"/>
      <c r="D65" s="14"/>
      <c r="E65" s="14"/>
      <c r="F65" s="18">
        <v>167059.08843202001</v>
      </c>
      <c r="G65" s="18">
        <v>15030.97611446</v>
      </c>
      <c r="H65" s="18">
        <v>848.16531676</v>
      </c>
      <c r="I65" s="18">
        <f t="shared" si="1"/>
        <v>182938.22986324001</v>
      </c>
      <c r="J65" s="42"/>
      <c r="K65" s="17"/>
      <c r="L65" s="17"/>
      <c r="M65" s="18">
        <v>45772942</v>
      </c>
      <c r="N65" s="42"/>
      <c r="O65" s="17"/>
    </row>
    <row r="66" spans="1:15">
      <c r="A66" s="46">
        <v>42563</v>
      </c>
      <c r="B66" s="14">
        <v>21</v>
      </c>
      <c r="C66" s="14"/>
      <c r="D66" s="14"/>
      <c r="E66" s="14"/>
      <c r="F66" s="18">
        <v>118861.98022945</v>
      </c>
      <c r="G66" s="18">
        <v>10033.406537119999</v>
      </c>
      <c r="H66" s="18">
        <v>667.48208724999995</v>
      </c>
      <c r="I66" s="18">
        <f t="shared" si="1"/>
        <v>129562.86885381999</v>
      </c>
      <c r="J66" s="42"/>
      <c r="K66" s="17"/>
      <c r="L66" s="17"/>
      <c r="M66" s="18">
        <v>34621340</v>
      </c>
      <c r="N66" s="42"/>
      <c r="O66" s="17"/>
    </row>
    <row r="67" spans="1:15">
      <c r="A67" s="46">
        <v>42595</v>
      </c>
      <c r="B67" s="14">
        <v>23</v>
      </c>
      <c r="C67" s="14"/>
      <c r="D67" s="14"/>
      <c r="E67" s="14"/>
      <c r="F67" s="18">
        <v>102622.30647713999</v>
      </c>
      <c r="G67" s="18">
        <v>7712.4982411800002</v>
      </c>
      <c r="H67" s="18">
        <v>616.37044215000003</v>
      </c>
      <c r="I67" s="18">
        <f t="shared" si="1"/>
        <v>110951.17516047</v>
      </c>
      <c r="J67" s="42"/>
      <c r="K67" s="17"/>
      <c r="L67" s="17"/>
      <c r="M67" s="18">
        <v>29728606</v>
      </c>
      <c r="N67" s="42"/>
      <c r="O67" s="17"/>
    </row>
    <row r="68" spans="1:15">
      <c r="A68" s="46">
        <v>42627</v>
      </c>
      <c r="B68" s="14">
        <v>22</v>
      </c>
      <c r="C68" s="14"/>
      <c r="D68" s="14"/>
      <c r="E68" s="14"/>
      <c r="F68" s="18">
        <v>129089.12918277</v>
      </c>
      <c r="G68" s="18">
        <v>9612.2298022699997</v>
      </c>
      <c r="H68" s="18">
        <v>729.56133754999996</v>
      </c>
      <c r="I68" s="18">
        <f t="shared" si="1"/>
        <v>139430.92032259001</v>
      </c>
      <c r="J68" s="42"/>
      <c r="K68" s="17"/>
      <c r="L68" s="17"/>
      <c r="M68" s="18">
        <v>34882512</v>
      </c>
      <c r="N68" s="42"/>
      <c r="O68" s="17"/>
    </row>
    <row r="69" spans="1:15">
      <c r="A69" s="46">
        <v>42659</v>
      </c>
      <c r="B69" s="14">
        <v>21</v>
      </c>
      <c r="C69" s="14"/>
      <c r="D69" s="14"/>
      <c r="E69" s="14"/>
      <c r="F69" s="18">
        <v>122766.43291316</v>
      </c>
      <c r="G69" s="18">
        <v>8848.5130293900002</v>
      </c>
      <c r="H69" s="18">
        <v>712.41389728000001</v>
      </c>
      <c r="I69" s="18">
        <f t="shared" si="1"/>
        <v>132327.35983982999</v>
      </c>
      <c r="J69" s="42"/>
      <c r="K69" s="17"/>
      <c r="L69" s="17"/>
      <c r="M69" s="18">
        <v>33993502</v>
      </c>
      <c r="N69" s="42"/>
      <c r="O69" s="17"/>
    </row>
    <row r="70" spans="1:15">
      <c r="A70" s="46">
        <v>42691</v>
      </c>
      <c r="B70" s="14">
        <v>22</v>
      </c>
      <c r="C70" s="14"/>
      <c r="D70" s="14"/>
      <c r="E70" s="14"/>
      <c r="F70" s="18">
        <v>146315.97648519999</v>
      </c>
      <c r="G70" s="18">
        <v>13590.858785660001</v>
      </c>
      <c r="H70" s="18">
        <v>955.62479379000001</v>
      </c>
      <c r="I70" s="18">
        <f t="shared" si="1"/>
        <v>160862.46006464999</v>
      </c>
      <c r="J70" s="42"/>
      <c r="K70" s="17"/>
      <c r="L70" s="17"/>
      <c r="M70" s="18">
        <v>40211680</v>
      </c>
      <c r="N70" s="42"/>
      <c r="O70" s="17"/>
    </row>
    <row r="71" spans="1:15">
      <c r="A71" s="46">
        <v>42723</v>
      </c>
      <c r="B71" s="14">
        <v>21</v>
      </c>
      <c r="C71" s="14"/>
      <c r="D71" s="14"/>
      <c r="E71" s="14"/>
      <c r="F71" s="18">
        <v>138029.46084743101</v>
      </c>
      <c r="G71" s="18">
        <v>12646.15447078</v>
      </c>
      <c r="H71" s="18">
        <v>815.52690498000004</v>
      </c>
      <c r="I71" s="18">
        <f t="shared" si="1"/>
        <v>151491.14222319101</v>
      </c>
      <c r="J71" s="42"/>
      <c r="K71" s="17"/>
      <c r="L71" s="17"/>
      <c r="M71" s="18">
        <v>34843736</v>
      </c>
      <c r="N71" s="42"/>
      <c r="O71" s="17"/>
    </row>
    <row r="72" spans="1:15">
      <c r="A72" s="46">
        <v>42755</v>
      </c>
      <c r="B72" s="14">
        <v>22</v>
      </c>
      <c r="C72" s="14"/>
      <c r="D72" s="14"/>
      <c r="E72" s="14"/>
      <c r="F72" s="18">
        <v>133786.13183069319</v>
      </c>
      <c r="G72" s="18">
        <v>9844.5800805629988</v>
      </c>
      <c r="H72" s="18">
        <v>843.29439674000002</v>
      </c>
      <c r="I72" s="18">
        <f t="shared" si="1"/>
        <v>144474.0063079962</v>
      </c>
      <c r="J72" s="42"/>
      <c r="K72" s="18"/>
      <c r="L72" s="18"/>
      <c r="M72" s="18">
        <v>36205176</v>
      </c>
      <c r="N72" s="42"/>
      <c r="O72" s="17"/>
    </row>
    <row r="73" spans="1:15">
      <c r="A73" s="46">
        <v>42787</v>
      </c>
      <c r="B73" s="14">
        <v>20</v>
      </c>
      <c r="C73" s="14"/>
      <c r="D73" s="14"/>
      <c r="E73" s="14"/>
      <c r="F73" s="18">
        <v>132233.07390524432</v>
      </c>
      <c r="G73" s="18">
        <v>10731.369889245001</v>
      </c>
      <c r="H73" s="18">
        <v>834.03819156999998</v>
      </c>
      <c r="I73" s="18">
        <f t="shared" si="1"/>
        <v>143798.48198605931</v>
      </c>
      <c r="J73" s="42"/>
      <c r="K73" s="17"/>
      <c r="L73" s="17"/>
      <c r="M73" s="18">
        <v>36162478</v>
      </c>
      <c r="N73" s="42"/>
      <c r="O73" s="17"/>
    </row>
    <row r="74" spans="1:15">
      <c r="A74" s="46">
        <v>42825</v>
      </c>
      <c r="B74" s="14">
        <v>23</v>
      </c>
      <c r="C74" s="14"/>
      <c r="D74" s="14"/>
      <c r="E74" s="14"/>
      <c r="F74" s="18">
        <v>160349.34159625709</v>
      </c>
      <c r="G74" s="18">
        <v>11760.871059997999</v>
      </c>
      <c r="H74" s="18">
        <v>1038.6705020899999</v>
      </c>
      <c r="I74" s="18">
        <f t="shared" si="1"/>
        <v>173148.8831583451</v>
      </c>
      <c r="J74" s="42"/>
      <c r="K74" s="17"/>
      <c r="L74" s="17"/>
      <c r="M74" s="18">
        <v>42578182</v>
      </c>
      <c r="N74" s="42"/>
      <c r="O74" s="17"/>
    </row>
    <row r="75" spans="1:15">
      <c r="A75" s="46">
        <v>42853</v>
      </c>
      <c r="B75" s="14">
        <v>18</v>
      </c>
      <c r="C75" s="14"/>
      <c r="D75" s="14"/>
      <c r="E75" s="14"/>
      <c r="F75" s="18">
        <v>144252.31210016535</v>
      </c>
      <c r="G75" s="18">
        <v>9876.3628690099995</v>
      </c>
      <c r="H75" s="18">
        <v>826.10608843</v>
      </c>
      <c r="I75" s="18">
        <f t="shared" si="1"/>
        <v>154954.78105760535</v>
      </c>
      <c r="J75" s="42"/>
      <c r="K75" s="17"/>
      <c r="L75" s="17"/>
      <c r="M75" s="18">
        <v>38593266</v>
      </c>
      <c r="N75" s="42"/>
      <c r="O75" s="17"/>
    </row>
    <row r="76" spans="1:15">
      <c r="A76" s="46">
        <v>42881</v>
      </c>
      <c r="B76" s="14">
        <v>22</v>
      </c>
      <c r="C76" s="14"/>
      <c r="D76" s="14"/>
      <c r="E76" s="14"/>
      <c r="F76" s="18">
        <v>176636.6365084679</v>
      </c>
      <c r="G76" s="18">
        <v>12056.687103329999</v>
      </c>
      <c r="H76" s="18">
        <v>868.81718891000003</v>
      </c>
      <c r="I76" s="18">
        <f t="shared" ref="I76:I107" si="2">SUM(F76:H76)</f>
        <v>189562.14080070792</v>
      </c>
      <c r="J76" s="42"/>
      <c r="K76" s="17"/>
      <c r="L76" s="17"/>
      <c r="M76" s="18">
        <v>47527750</v>
      </c>
      <c r="N76" s="42"/>
      <c r="O76" s="17"/>
    </row>
    <row r="77" spans="1:15">
      <c r="A77" s="46">
        <v>42909</v>
      </c>
      <c r="B77" s="14">
        <v>22</v>
      </c>
      <c r="C77" s="14"/>
      <c r="D77" s="14"/>
      <c r="E77" s="14"/>
      <c r="F77" s="18">
        <v>179499.17664456062</v>
      </c>
      <c r="G77" s="18">
        <v>9106.2292732975002</v>
      </c>
      <c r="H77" s="18">
        <v>925.25725241999999</v>
      </c>
      <c r="I77" s="18">
        <f t="shared" si="2"/>
        <v>189530.66317027813</v>
      </c>
      <c r="J77" s="42"/>
      <c r="K77" s="17"/>
      <c r="L77" s="17"/>
      <c r="M77" s="18">
        <v>45553794</v>
      </c>
      <c r="N77" s="42"/>
      <c r="O77" s="17"/>
    </row>
    <row r="78" spans="1:15">
      <c r="A78" s="46">
        <v>42937</v>
      </c>
      <c r="B78" s="14">
        <v>21</v>
      </c>
      <c r="C78" s="14"/>
      <c r="D78" s="14"/>
      <c r="E78" s="14"/>
      <c r="F78" s="18">
        <v>148953.82242731232</v>
      </c>
      <c r="G78" s="18">
        <v>9786.7491833860004</v>
      </c>
      <c r="H78" s="18">
        <v>746.10069011999997</v>
      </c>
      <c r="I78" s="18">
        <f t="shared" si="2"/>
        <v>159486.67230081832</v>
      </c>
      <c r="J78" s="42"/>
      <c r="K78" s="17"/>
      <c r="L78" s="17"/>
      <c r="M78" s="18">
        <v>40430420</v>
      </c>
      <c r="N78" s="42"/>
      <c r="O78" s="17"/>
    </row>
    <row r="79" spans="1:15">
      <c r="A79" s="46">
        <v>42965</v>
      </c>
      <c r="B79" s="14">
        <v>23</v>
      </c>
      <c r="C79" s="14"/>
      <c r="D79" s="14"/>
      <c r="E79" s="14"/>
      <c r="F79" s="18">
        <v>132929.58154513361</v>
      </c>
      <c r="G79" s="18">
        <v>8211.5245166831992</v>
      </c>
      <c r="H79" s="18">
        <v>846.48685957999999</v>
      </c>
      <c r="I79" s="18">
        <f t="shared" si="2"/>
        <v>141987.5929213968</v>
      </c>
      <c r="J79" s="42"/>
      <c r="K79" s="17"/>
      <c r="L79" s="17"/>
      <c r="M79" s="18">
        <v>37636274</v>
      </c>
      <c r="N79" s="42"/>
      <c r="O79" s="17"/>
    </row>
    <row r="80" spans="1:15">
      <c r="A80" s="46">
        <v>42993</v>
      </c>
      <c r="B80" s="14">
        <v>21</v>
      </c>
      <c r="C80" s="14"/>
      <c r="D80" s="14"/>
      <c r="E80" s="14"/>
      <c r="F80" s="18">
        <v>147201.79431585915</v>
      </c>
      <c r="G80" s="18">
        <v>9066.8589633936008</v>
      </c>
      <c r="H80" s="18">
        <v>674.61683182000002</v>
      </c>
      <c r="I80" s="18">
        <f t="shared" si="2"/>
        <v>156943.27011107275</v>
      </c>
      <c r="J80" s="42"/>
      <c r="K80" s="17"/>
      <c r="L80" s="17"/>
      <c r="M80" s="18">
        <v>36515014</v>
      </c>
      <c r="N80" s="42"/>
      <c r="O80" s="17"/>
    </row>
    <row r="81" spans="1:15">
      <c r="A81" s="46">
        <v>43021</v>
      </c>
      <c r="B81" s="14">
        <v>22</v>
      </c>
      <c r="C81" s="14"/>
      <c r="D81" s="14"/>
      <c r="E81" s="14"/>
      <c r="F81" s="18">
        <v>152101.87006724649</v>
      </c>
      <c r="G81" s="18">
        <v>8705.7861988860004</v>
      </c>
      <c r="H81" s="18">
        <v>831.54931403000001</v>
      </c>
      <c r="I81" s="18">
        <f t="shared" si="2"/>
        <v>161639.2055801625</v>
      </c>
      <c r="J81" s="42"/>
      <c r="K81" s="17"/>
      <c r="L81" s="17"/>
      <c r="M81" s="18">
        <v>41381112</v>
      </c>
      <c r="N81" s="42"/>
      <c r="O81" s="17"/>
    </row>
    <row r="82" spans="1:15">
      <c r="A82" s="46">
        <v>43049</v>
      </c>
      <c r="B82" s="14">
        <v>22</v>
      </c>
      <c r="C82" s="14"/>
      <c r="D82" s="14"/>
      <c r="E82" s="14"/>
      <c r="F82" s="18">
        <v>171237.67677421239</v>
      </c>
      <c r="G82" s="18">
        <v>10580.734244945999</v>
      </c>
      <c r="H82" s="18">
        <v>909.98180552999997</v>
      </c>
      <c r="I82" s="18">
        <f t="shared" si="2"/>
        <v>182728.3928246884</v>
      </c>
      <c r="J82" s="42"/>
      <c r="K82" s="17"/>
      <c r="L82" s="17"/>
      <c r="M82" s="18">
        <v>47085172</v>
      </c>
      <c r="N82" s="42"/>
      <c r="O82" s="17"/>
    </row>
    <row r="83" spans="1:15">
      <c r="A83" s="46">
        <v>43077</v>
      </c>
      <c r="B83" s="14">
        <v>19</v>
      </c>
      <c r="C83" s="14"/>
      <c r="D83" s="14"/>
      <c r="E83" s="14"/>
      <c r="F83" s="18">
        <v>139472.13877614652</v>
      </c>
      <c r="G83" s="18">
        <v>10795.502359751999</v>
      </c>
      <c r="H83" s="18">
        <v>819.68057611999996</v>
      </c>
      <c r="I83" s="18">
        <f t="shared" si="2"/>
        <v>151087.32171201851</v>
      </c>
      <c r="J83" s="42"/>
      <c r="K83" s="17"/>
      <c r="L83" s="17"/>
      <c r="M83" s="18">
        <v>36281872</v>
      </c>
      <c r="N83" s="42"/>
      <c r="O83" s="17"/>
    </row>
    <row r="84" spans="1:15">
      <c r="A84" s="46">
        <v>43105</v>
      </c>
      <c r="B84" s="14">
        <v>22</v>
      </c>
      <c r="C84" s="14"/>
      <c r="D84" s="14"/>
      <c r="E84" s="14"/>
      <c r="F84" s="18">
        <v>177228.37511768952</v>
      </c>
      <c r="G84" s="18">
        <v>8083.3358044400102</v>
      </c>
      <c r="H84" s="18">
        <v>1093.5860490399991</v>
      </c>
      <c r="I84" s="18">
        <f t="shared" si="2"/>
        <v>186405.29697116953</v>
      </c>
      <c r="J84" s="42"/>
      <c r="K84" s="17"/>
      <c r="L84" s="17"/>
      <c r="M84" s="18">
        <v>47635004</v>
      </c>
      <c r="N84" s="42"/>
      <c r="O84" s="17"/>
    </row>
    <row r="85" spans="1:15">
      <c r="A85" s="46">
        <v>43133</v>
      </c>
      <c r="B85" s="14">
        <v>20</v>
      </c>
      <c r="C85" s="14"/>
      <c r="D85" s="14"/>
      <c r="E85" s="14"/>
      <c r="F85" s="18">
        <v>188980.99537577989</v>
      </c>
      <c r="G85" s="18">
        <v>9401.3006687899997</v>
      </c>
      <c r="H85" s="18">
        <v>1030.665480820001</v>
      </c>
      <c r="I85" s="18">
        <f t="shared" si="2"/>
        <v>199412.9615253899</v>
      </c>
      <c r="J85" s="42"/>
      <c r="K85" s="17"/>
      <c r="L85" s="17"/>
      <c r="M85" s="18">
        <v>51125930</v>
      </c>
      <c r="N85" s="42"/>
      <c r="O85" s="17"/>
    </row>
    <row r="86" spans="1:15">
      <c r="A86" s="46">
        <v>43161</v>
      </c>
      <c r="B86" s="14">
        <v>21</v>
      </c>
      <c r="C86" s="14"/>
      <c r="D86" s="14"/>
      <c r="E86" s="14"/>
      <c r="F86" s="18">
        <v>186961.72585257021</v>
      </c>
      <c r="G86" s="18">
        <v>8272.6819656200114</v>
      </c>
      <c r="H86" s="18">
        <v>1112.0864679500007</v>
      </c>
      <c r="I86" s="18">
        <f t="shared" si="2"/>
        <v>196346.49428614022</v>
      </c>
      <c r="J86" s="42"/>
      <c r="K86" s="17"/>
      <c r="L86" s="17"/>
      <c r="M86" s="18">
        <v>46658336</v>
      </c>
      <c r="N86" s="42"/>
      <c r="O86" s="17"/>
    </row>
    <row r="87" spans="1:15">
      <c r="A87" s="46">
        <v>43192</v>
      </c>
      <c r="B87" s="14">
        <v>20</v>
      </c>
      <c r="C87" s="14"/>
      <c r="D87" s="14"/>
      <c r="E87" s="14"/>
      <c r="F87" s="18">
        <v>162180.21678900011</v>
      </c>
      <c r="G87" s="18">
        <v>7373.3827907200002</v>
      </c>
      <c r="H87" s="18">
        <v>925.86519338000005</v>
      </c>
      <c r="I87" s="18">
        <f t="shared" si="2"/>
        <v>170479.46477310013</v>
      </c>
      <c r="J87" s="42"/>
      <c r="K87" s="17"/>
      <c r="L87" s="17"/>
      <c r="M87" s="18">
        <v>41030246</v>
      </c>
      <c r="N87" s="42"/>
      <c r="O87" s="17"/>
    </row>
    <row r="88" spans="1:15">
      <c r="A88" s="46">
        <v>43222</v>
      </c>
      <c r="B88" s="14">
        <v>22</v>
      </c>
      <c r="C88" s="14"/>
      <c r="D88" s="14"/>
      <c r="E88" s="14"/>
      <c r="F88" s="18">
        <v>190072.92043869023</v>
      </c>
      <c r="G88" s="18">
        <v>9002.9717872000056</v>
      </c>
      <c r="H88" s="18">
        <v>982.87806751000016</v>
      </c>
      <c r="I88" s="18">
        <f t="shared" si="2"/>
        <v>200058.77029340024</v>
      </c>
      <c r="J88" s="42"/>
      <c r="K88" s="17"/>
      <c r="L88" s="17"/>
      <c r="M88" s="18">
        <v>44712302</v>
      </c>
      <c r="N88" s="42"/>
      <c r="O88" s="17"/>
    </row>
    <row r="89" spans="1:15">
      <c r="A89" s="46">
        <v>43253</v>
      </c>
      <c r="B89" s="14">
        <v>21</v>
      </c>
      <c r="C89" s="14"/>
      <c r="D89" s="14"/>
      <c r="E89" s="14"/>
      <c r="F89" s="18">
        <v>188256.45419829921</v>
      </c>
      <c r="G89" s="18">
        <v>7472.1139595200011</v>
      </c>
      <c r="H89" s="18">
        <v>976.47215286999995</v>
      </c>
      <c r="I89" s="18">
        <f t="shared" si="2"/>
        <v>196705.04031068922</v>
      </c>
      <c r="J89" s="42"/>
      <c r="K89" s="17"/>
      <c r="L89" s="17"/>
      <c r="M89" s="18">
        <v>43261552</v>
      </c>
      <c r="N89" s="42"/>
      <c r="O89" s="17"/>
    </row>
    <row r="90" spans="1:15">
      <c r="A90" s="46">
        <v>43283</v>
      </c>
      <c r="B90" s="14">
        <v>22</v>
      </c>
      <c r="C90" s="14"/>
      <c r="D90" s="14"/>
      <c r="E90" s="14"/>
      <c r="F90" s="18">
        <v>164487.17914645959</v>
      </c>
      <c r="G90" s="18">
        <v>5083.9921520300004</v>
      </c>
      <c r="H90" s="18">
        <v>806.00910320999992</v>
      </c>
      <c r="I90" s="18">
        <f t="shared" si="2"/>
        <v>170377.18040169959</v>
      </c>
      <c r="J90" s="42"/>
      <c r="K90" s="17"/>
      <c r="L90" s="17"/>
      <c r="M90" s="18">
        <v>40944238</v>
      </c>
      <c r="N90" s="42"/>
      <c r="O90" s="17"/>
    </row>
    <row r="91" spans="1:15">
      <c r="A91" s="46">
        <v>43314</v>
      </c>
      <c r="B91" s="14">
        <v>23</v>
      </c>
      <c r="C91" s="14"/>
      <c r="D91" s="14"/>
      <c r="E91" s="14"/>
      <c r="F91" s="18">
        <v>146649.99164324981</v>
      </c>
      <c r="G91" s="18">
        <v>4629.4947810500007</v>
      </c>
      <c r="H91" s="18">
        <v>821.68666697000003</v>
      </c>
      <c r="I91" s="18">
        <f t="shared" si="2"/>
        <v>152101.1730912698</v>
      </c>
      <c r="J91" s="42"/>
      <c r="K91" s="17"/>
      <c r="L91" s="17"/>
      <c r="M91" s="18">
        <v>37005764</v>
      </c>
      <c r="N91" s="42"/>
      <c r="O91" s="17"/>
    </row>
    <row r="92" spans="1:15">
      <c r="A92" s="46">
        <v>43345</v>
      </c>
      <c r="B92" s="14">
        <v>20</v>
      </c>
      <c r="C92" s="14"/>
      <c r="D92" s="14"/>
      <c r="E92" s="14"/>
      <c r="F92" s="18">
        <v>170402.77507680972</v>
      </c>
      <c r="G92" s="18">
        <v>5962.98154307</v>
      </c>
      <c r="H92" s="18">
        <v>752.66791878999982</v>
      </c>
      <c r="I92" s="18">
        <f t="shared" si="2"/>
        <v>177118.4245386697</v>
      </c>
      <c r="J92" s="42"/>
      <c r="K92" s="17"/>
      <c r="L92" s="17"/>
      <c r="M92" s="18">
        <v>38550596</v>
      </c>
      <c r="N92" s="42"/>
      <c r="O92" s="17"/>
    </row>
    <row r="93" spans="1:15">
      <c r="A93" s="46">
        <v>43375</v>
      </c>
      <c r="B93" s="14">
        <v>23</v>
      </c>
      <c r="C93" s="14"/>
      <c r="D93" s="14"/>
      <c r="E93" s="14"/>
      <c r="F93" s="18">
        <v>209751.57374714917</v>
      </c>
      <c r="G93" s="18">
        <v>7717.1694884400004</v>
      </c>
      <c r="H93" s="18">
        <v>1122.5581369900001</v>
      </c>
      <c r="I93" s="18">
        <f t="shared" si="2"/>
        <v>218591.30137257918</v>
      </c>
      <c r="J93" s="42"/>
      <c r="K93" s="17"/>
      <c r="L93" s="17"/>
      <c r="M93" s="18">
        <v>54992240</v>
      </c>
      <c r="N93" s="42"/>
      <c r="O93" s="17"/>
    </row>
    <row r="94" spans="1:15">
      <c r="A94" s="46">
        <v>43406</v>
      </c>
      <c r="B94" s="14">
        <v>22</v>
      </c>
      <c r="C94" s="14"/>
      <c r="D94" s="14"/>
      <c r="E94" s="14"/>
      <c r="F94" s="18">
        <v>169318.06059571079</v>
      </c>
      <c r="G94" s="18">
        <v>5646.6554085100006</v>
      </c>
      <c r="H94" s="18">
        <v>978.30242739000005</v>
      </c>
      <c r="I94" s="18">
        <f t="shared" si="2"/>
        <v>175943.01843161081</v>
      </c>
      <c r="J94" s="42"/>
      <c r="K94" s="17"/>
      <c r="L94" s="17"/>
      <c r="M94" s="18">
        <v>46909746</v>
      </c>
      <c r="N94" s="42"/>
      <c r="O94" s="17"/>
    </row>
    <row r="95" spans="1:15">
      <c r="A95" s="46">
        <v>43435</v>
      </c>
      <c r="B95" s="14">
        <v>19</v>
      </c>
      <c r="C95" s="14"/>
      <c r="D95" s="14"/>
      <c r="E95" s="14"/>
      <c r="F95" s="18">
        <v>151366.50173763989</v>
      </c>
      <c r="G95" s="18">
        <v>5766.1581401800004</v>
      </c>
      <c r="H95" s="18">
        <v>826.59976385999994</v>
      </c>
      <c r="I95" s="18">
        <f t="shared" si="2"/>
        <v>157959.25964167988</v>
      </c>
      <c r="J95" s="42"/>
      <c r="K95" s="17"/>
      <c r="L95" s="17"/>
      <c r="M95" s="18">
        <v>39764154</v>
      </c>
      <c r="N95" s="42"/>
      <c r="O95" s="17"/>
    </row>
    <row r="96" spans="1:15">
      <c r="A96" s="46">
        <v>43466</v>
      </c>
      <c r="B96" s="14">
        <v>22</v>
      </c>
      <c r="C96" s="14"/>
      <c r="D96" s="14"/>
      <c r="E96" s="14"/>
      <c r="F96" s="18">
        <v>150308.80944329951</v>
      </c>
      <c r="G96" s="18">
        <v>5947.8680953900002</v>
      </c>
      <c r="H96" s="18">
        <v>832.37772539000002</v>
      </c>
      <c r="I96" s="18">
        <f t="shared" si="2"/>
        <v>157089.05526407951</v>
      </c>
      <c r="J96" s="42"/>
      <c r="K96" s="18"/>
      <c r="L96" s="18"/>
      <c r="M96" s="18">
        <v>42171344</v>
      </c>
      <c r="N96" s="42"/>
      <c r="O96" s="17"/>
    </row>
    <row r="97" spans="1:15">
      <c r="A97" s="46">
        <v>43497</v>
      </c>
      <c r="B97" s="14">
        <v>20</v>
      </c>
      <c r="C97" s="14"/>
      <c r="D97" s="14"/>
      <c r="E97" s="14"/>
      <c r="F97" s="18">
        <v>148882.79399502018</v>
      </c>
      <c r="G97" s="18">
        <v>5359.4512089499995</v>
      </c>
      <c r="H97" s="18">
        <v>761.60117489000004</v>
      </c>
      <c r="I97" s="18">
        <f t="shared" si="2"/>
        <v>155003.84637886018</v>
      </c>
      <c r="J97" s="42"/>
      <c r="K97" s="17"/>
      <c r="L97" s="17"/>
      <c r="M97" s="18">
        <v>37711510</v>
      </c>
      <c r="N97" s="42"/>
      <c r="O97" s="17"/>
    </row>
    <row r="98" spans="1:15">
      <c r="A98" s="46">
        <v>43525</v>
      </c>
      <c r="B98" s="14">
        <v>21</v>
      </c>
      <c r="C98" s="14"/>
      <c r="D98" s="14"/>
      <c r="E98" s="14"/>
      <c r="F98" s="18">
        <v>164530.37910314029</v>
      </c>
      <c r="G98" s="18">
        <v>5790.1043569900003</v>
      </c>
      <c r="H98" s="18">
        <v>964.75544484</v>
      </c>
      <c r="I98" s="18">
        <f t="shared" si="2"/>
        <v>171285.23890497029</v>
      </c>
      <c r="J98" s="42"/>
      <c r="K98" s="17"/>
      <c r="L98" s="17"/>
      <c r="M98" s="18">
        <v>38578258</v>
      </c>
      <c r="N98" s="42"/>
      <c r="O98" s="17"/>
    </row>
    <row r="99" spans="1:15">
      <c r="A99" s="46">
        <v>43556</v>
      </c>
      <c r="B99" s="14">
        <v>20</v>
      </c>
      <c r="C99" s="14"/>
      <c r="D99" s="14"/>
      <c r="E99" s="14"/>
      <c r="F99" s="18">
        <v>151175.67096376998</v>
      </c>
      <c r="G99" s="18">
        <v>4782.4320634699998</v>
      </c>
      <c r="H99" s="18">
        <v>847.72312385999999</v>
      </c>
      <c r="I99" s="18">
        <f t="shared" si="2"/>
        <v>156805.82615109999</v>
      </c>
      <c r="J99" s="42"/>
      <c r="K99" s="17"/>
      <c r="L99" s="17"/>
      <c r="M99" s="18">
        <v>35465734</v>
      </c>
      <c r="N99" s="42"/>
      <c r="O99" s="17"/>
    </row>
    <row r="100" spans="1:15">
      <c r="A100" s="46">
        <v>43586</v>
      </c>
      <c r="B100" s="14">
        <v>22</v>
      </c>
      <c r="C100" s="14"/>
      <c r="D100" s="14"/>
      <c r="E100" s="14"/>
      <c r="F100" s="18">
        <v>164797.8880021199</v>
      </c>
      <c r="G100" s="18">
        <v>6236.0039900500005</v>
      </c>
      <c r="H100" s="18">
        <v>855.31186554999999</v>
      </c>
      <c r="I100" s="18">
        <f t="shared" si="2"/>
        <v>171889.2038577199</v>
      </c>
      <c r="J100" s="42"/>
      <c r="K100" s="17"/>
      <c r="L100" s="17"/>
      <c r="M100" s="18">
        <v>41553484</v>
      </c>
      <c r="N100" s="42"/>
      <c r="O100" s="17"/>
    </row>
    <row r="101" spans="1:15">
      <c r="A101" s="46">
        <v>43617</v>
      </c>
      <c r="B101" s="14">
        <v>20</v>
      </c>
      <c r="C101" s="14"/>
      <c r="D101" s="14"/>
      <c r="E101" s="14"/>
      <c r="F101" s="18">
        <v>155517.72795454989</v>
      </c>
      <c r="G101" s="18">
        <v>5109.1853332300007</v>
      </c>
      <c r="H101" s="18">
        <v>734.84664870000006</v>
      </c>
      <c r="I101" s="18">
        <f t="shared" si="2"/>
        <v>161361.75993647991</v>
      </c>
      <c r="J101" s="42"/>
      <c r="K101" s="17"/>
      <c r="L101" s="17"/>
      <c r="M101" s="18">
        <v>37195936</v>
      </c>
      <c r="N101" s="42"/>
      <c r="O101" s="17"/>
    </row>
    <row r="102" spans="1:15">
      <c r="A102" s="46">
        <v>43647</v>
      </c>
      <c r="B102" s="14">
        <v>23</v>
      </c>
      <c r="C102" s="14"/>
      <c r="D102" s="14"/>
      <c r="E102" s="14"/>
      <c r="F102" s="18">
        <v>154569.50853541988</v>
      </c>
      <c r="G102" s="18">
        <v>5274.3020700299994</v>
      </c>
      <c r="H102" s="18">
        <v>901.60389148000002</v>
      </c>
      <c r="I102" s="18">
        <f t="shared" si="2"/>
        <v>160745.41449692988</v>
      </c>
      <c r="J102" s="42"/>
      <c r="K102" s="17"/>
      <c r="L102" s="17"/>
      <c r="M102" s="18">
        <v>41382376</v>
      </c>
      <c r="N102" s="42"/>
      <c r="O102" s="17"/>
    </row>
    <row r="103" spans="1:15">
      <c r="A103" s="46">
        <v>43678</v>
      </c>
      <c r="B103" s="14">
        <v>22</v>
      </c>
      <c r="C103" s="14"/>
      <c r="D103" s="14"/>
      <c r="E103" s="14"/>
      <c r="F103" s="18">
        <v>158341.7114901499</v>
      </c>
      <c r="G103" s="18">
        <v>7324.9514284799998</v>
      </c>
      <c r="H103" s="18">
        <v>961.10772333</v>
      </c>
      <c r="I103" s="18">
        <f t="shared" si="2"/>
        <v>166627.77064195991</v>
      </c>
      <c r="J103" s="42"/>
      <c r="K103" s="17"/>
      <c r="L103" s="17"/>
      <c r="M103" s="18">
        <v>44083416</v>
      </c>
      <c r="N103" s="42"/>
      <c r="O103" s="17"/>
    </row>
    <row r="104" spans="1:15">
      <c r="A104" s="46">
        <v>43709</v>
      </c>
      <c r="B104" s="14">
        <v>21</v>
      </c>
      <c r="C104" s="14"/>
      <c r="D104" s="14"/>
      <c r="E104" s="14"/>
      <c r="F104" s="18">
        <v>166176.43603574991</v>
      </c>
      <c r="G104" s="18">
        <v>6631.61835703</v>
      </c>
      <c r="H104" s="18">
        <v>940.08114679000005</v>
      </c>
      <c r="I104" s="18">
        <f t="shared" si="2"/>
        <v>173748.13553956992</v>
      </c>
      <c r="J104" s="42"/>
      <c r="K104" s="17"/>
      <c r="L104" s="17"/>
      <c r="M104" s="18">
        <v>40687992</v>
      </c>
      <c r="N104" s="42"/>
      <c r="O104" s="17"/>
    </row>
    <row r="105" spans="1:15">
      <c r="A105" s="46">
        <v>43739</v>
      </c>
      <c r="B105" s="14">
        <v>23</v>
      </c>
      <c r="C105" s="14"/>
      <c r="D105" s="14"/>
      <c r="E105" s="14"/>
      <c r="F105" s="18">
        <v>175860.22226606059</v>
      </c>
      <c r="G105" s="18">
        <v>8266.9056170000003</v>
      </c>
      <c r="H105" s="18">
        <v>951.43601507000005</v>
      </c>
      <c r="I105" s="18">
        <f t="shared" si="2"/>
        <v>185078.56389813061</v>
      </c>
      <c r="J105" s="42"/>
      <c r="K105" s="17"/>
      <c r="L105" s="17"/>
      <c r="M105" s="18">
        <v>47501970</v>
      </c>
      <c r="N105" s="42"/>
      <c r="O105" s="17"/>
    </row>
    <row r="106" spans="1:15">
      <c r="A106" s="46">
        <v>43770</v>
      </c>
      <c r="B106" s="14">
        <v>21</v>
      </c>
      <c r="C106" s="14"/>
      <c r="D106" s="14"/>
      <c r="E106" s="14"/>
      <c r="F106" s="18">
        <v>155975.7742650898</v>
      </c>
      <c r="G106" s="18">
        <v>6672.8791473900001</v>
      </c>
      <c r="H106" s="18">
        <v>856.27974350999989</v>
      </c>
      <c r="I106" s="18">
        <f t="shared" si="2"/>
        <v>163504.9331559898</v>
      </c>
      <c r="J106" s="42"/>
      <c r="K106" s="17"/>
      <c r="L106" s="17"/>
      <c r="M106" s="18">
        <v>40187720</v>
      </c>
      <c r="N106" s="42"/>
      <c r="O106" s="17"/>
    </row>
    <row r="107" spans="1:15">
      <c r="A107" s="46">
        <v>43800</v>
      </c>
      <c r="B107" s="14">
        <v>20</v>
      </c>
      <c r="C107" s="14"/>
      <c r="D107" s="14"/>
      <c r="E107" s="14"/>
      <c r="F107" s="18">
        <v>149086.71210204059</v>
      </c>
      <c r="G107" s="18">
        <v>9313.4242329000008</v>
      </c>
      <c r="H107" s="18">
        <v>969.13667726999995</v>
      </c>
      <c r="I107" s="18">
        <f t="shared" si="2"/>
        <v>159369.27301221059</v>
      </c>
      <c r="J107" s="42"/>
      <c r="K107" s="17"/>
      <c r="L107" s="17"/>
      <c r="M107" s="18">
        <v>35715350</v>
      </c>
      <c r="N107" s="42"/>
      <c r="O107" s="17"/>
    </row>
    <row r="108" spans="1:15">
      <c r="A108" s="46">
        <v>43831</v>
      </c>
      <c r="B108" s="14">
        <v>22</v>
      </c>
      <c r="C108" s="14"/>
      <c r="D108" s="63">
        <f t="shared" ref="D108:D122" si="3">(I108+K108)/B108</f>
        <v>11102.979610489618</v>
      </c>
      <c r="E108" s="14"/>
      <c r="F108" s="18">
        <v>170472.6397683598</v>
      </c>
      <c r="G108" s="18">
        <v>8153.5088313200004</v>
      </c>
      <c r="H108" s="18">
        <v>1172.1949927499998</v>
      </c>
      <c r="I108" s="18">
        <f t="shared" ref="I108:I159" si="4">SUM(F108:H108)</f>
        <v>179798.34359242982</v>
      </c>
      <c r="J108" s="42"/>
      <c r="K108" s="18">
        <v>64467.207838341768</v>
      </c>
      <c r="L108" s="18"/>
      <c r="M108" s="18">
        <v>45310140</v>
      </c>
      <c r="N108" s="42"/>
      <c r="O108" s="18">
        <v>14092130</v>
      </c>
    </row>
    <row r="109" spans="1:15">
      <c r="A109" s="46">
        <v>43862</v>
      </c>
      <c r="B109" s="14">
        <v>20</v>
      </c>
      <c r="C109" s="14"/>
      <c r="D109" s="63">
        <f t="shared" si="3"/>
        <v>15720.947854984857</v>
      </c>
      <c r="E109" s="14"/>
      <c r="F109" s="18">
        <v>218021.85073620907</v>
      </c>
      <c r="G109" s="18">
        <v>11840.85479741</v>
      </c>
      <c r="H109" s="18">
        <v>1317.3624237900001</v>
      </c>
      <c r="I109" s="18">
        <f t="shared" si="4"/>
        <v>231180.06795740908</v>
      </c>
      <c r="J109" s="42"/>
      <c r="K109" s="18">
        <v>83238.889142288055</v>
      </c>
      <c r="L109" s="18"/>
      <c r="M109" s="18">
        <v>59751270</v>
      </c>
      <c r="N109" s="42"/>
      <c r="O109" s="18">
        <v>18048900</v>
      </c>
    </row>
    <row r="110" spans="1:15">
      <c r="A110" s="46">
        <v>43891</v>
      </c>
      <c r="B110" s="14">
        <v>22</v>
      </c>
      <c r="C110" s="14"/>
      <c r="D110" s="63">
        <f t="shared" si="3"/>
        <v>21416.039403415845</v>
      </c>
      <c r="E110" s="14"/>
      <c r="F110" s="18">
        <v>338738.75571613939</v>
      </c>
      <c r="G110" s="18">
        <v>18856.660041167317</v>
      </c>
      <c r="H110" s="18">
        <v>2094.5745679608031</v>
      </c>
      <c r="I110" s="18">
        <f t="shared" si="4"/>
        <v>359689.99032526754</v>
      </c>
      <c r="J110" s="42"/>
      <c r="K110" s="18">
        <v>111462.87654988107</v>
      </c>
      <c r="L110" s="18"/>
      <c r="M110" s="18">
        <v>114825920</v>
      </c>
      <c r="N110" s="42"/>
      <c r="O110" s="18">
        <v>30085888</v>
      </c>
    </row>
    <row r="111" spans="1:15">
      <c r="A111" s="46">
        <v>43922</v>
      </c>
      <c r="B111" s="14">
        <v>20</v>
      </c>
      <c r="C111" s="14"/>
      <c r="D111" s="63">
        <f t="shared" si="3"/>
        <v>11804.679509126534</v>
      </c>
      <c r="E111" s="14"/>
      <c r="F111" s="18">
        <v>170591.12004550511</v>
      </c>
      <c r="G111" s="18">
        <v>11021.640170900318</v>
      </c>
      <c r="H111" s="18">
        <v>1493.7281650655</v>
      </c>
      <c r="I111" s="18">
        <f t="shared" si="4"/>
        <v>183106.48838147093</v>
      </c>
      <c r="J111" s="42"/>
      <c r="K111" s="18">
        <v>52987.101801059762</v>
      </c>
      <c r="L111" s="18"/>
      <c r="M111" s="18">
        <v>60519112</v>
      </c>
      <c r="N111" s="42"/>
      <c r="O111" s="18">
        <v>15112236</v>
      </c>
    </row>
    <row r="112" spans="1:15">
      <c r="A112" s="46">
        <v>43952</v>
      </c>
      <c r="B112" s="14">
        <v>20</v>
      </c>
      <c r="C112" s="14"/>
      <c r="D112" s="63">
        <f t="shared" si="3"/>
        <v>11225.168531206065</v>
      </c>
      <c r="E112" s="14"/>
      <c r="F112" s="18">
        <v>162531.84989437799</v>
      </c>
      <c r="G112" s="18">
        <v>8300.8771798713424</v>
      </c>
      <c r="H112" s="18">
        <v>1237.9045349966339</v>
      </c>
      <c r="I112" s="18">
        <f t="shared" si="4"/>
        <v>172070.63160924596</v>
      </c>
      <c r="J112" s="42"/>
      <c r="K112" s="18">
        <v>52432.739014875355</v>
      </c>
      <c r="L112" s="18"/>
      <c r="M112" s="18">
        <v>56683742</v>
      </c>
      <c r="N112" s="42"/>
      <c r="O112" s="18">
        <v>14499212</v>
      </c>
    </row>
    <row r="113" spans="1:15">
      <c r="A113" s="46">
        <v>43983</v>
      </c>
      <c r="B113" s="14">
        <v>22</v>
      </c>
      <c r="C113" s="14"/>
      <c r="D113" s="63">
        <f t="shared" si="3"/>
        <v>13999.748759274062</v>
      </c>
      <c r="E113" s="14"/>
      <c r="F113" s="18">
        <v>221404.93697714823</v>
      </c>
      <c r="G113" s="18">
        <v>11572.001095432193</v>
      </c>
      <c r="H113" s="18">
        <v>1408.7939300024827</v>
      </c>
      <c r="I113" s="18">
        <f t="shared" si="4"/>
        <v>234385.73200258292</v>
      </c>
      <c r="J113" s="42"/>
      <c r="K113" s="18">
        <v>73608.740701446412</v>
      </c>
      <c r="L113" s="18"/>
      <c r="M113" s="18">
        <v>72979022</v>
      </c>
      <c r="N113" s="42"/>
      <c r="O113" s="18">
        <v>19782650</v>
      </c>
    </row>
    <row r="114" spans="1:15">
      <c r="A114" s="46">
        <v>44013</v>
      </c>
      <c r="B114" s="14">
        <v>23</v>
      </c>
      <c r="C114" s="14"/>
      <c r="D114" s="63">
        <f t="shared" si="3"/>
        <v>9868.3281687277886</v>
      </c>
      <c r="E114" s="14"/>
      <c r="F114" s="18">
        <v>161026.42490278016</v>
      </c>
      <c r="G114" s="18">
        <v>9215.0949931750547</v>
      </c>
      <c r="H114" s="18">
        <v>1038.0642232839239</v>
      </c>
      <c r="I114" s="18">
        <f t="shared" si="4"/>
        <v>171279.58411923915</v>
      </c>
      <c r="J114" s="42"/>
      <c r="K114" s="18">
        <v>55691.963761499974</v>
      </c>
      <c r="L114" s="18"/>
      <c r="M114" s="18">
        <v>58559518</v>
      </c>
      <c r="N114" s="42"/>
      <c r="O114" s="18">
        <v>15467336</v>
      </c>
    </row>
    <row r="115" spans="1:15">
      <c r="A115" s="46">
        <v>44044</v>
      </c>
      <c r="B115" s="14">
        <v>21</v>
      </c>
      <c r="C115" s="14"/>
      <c r="D115" s="63">
        <f t="shared" si="3"/>
        <v>8175.7937658420396</v>
      </c>
      <c r="E115" s="14"/>
      <c r="F115" s="18">
        <v>123168.80394947682</v>
      </c>
      <c r="G115" s="18">
        <v>5504.9448531374392</v>
      </c>
      <c r="H115" s="18">
        <v>909.66806487063411</v>
      </c>
      <c r="I115" s="18">
        <f t="shared" si="4"/>
        <v>129583.41686748489</v>
      </c>
      <c r="J115" s="42"/>
      <c r="K115" s="18">
        <v>42108.252215197957</v>
      </c>
      <c r="L115" s="18"/>
      <c r="M115" s="18">
        <v>45984362</v>
      </c>
      <c r="N115" s="42"/>
      <c r="O115" s="18">
        <v>11879046</v>
      </c>
    </row>
    <row r="116" spans="1:15">
      <c r="A116" s="46">
        <v>44075</v>
      </c>
      <c r="B116" s="14">
        <v>22</v>
      </c>
      <c r="C116" s="14"/>
      <c r="D116" s="63">
        <f t="shared" si="3"/>
        <v>10312.665362666336</v>
      </c>
      <c r="E116" s="14"/>
      <c r="F116" s="18">
        <v>165733.04476745572</v>
      </c>
      <c r="G116" s="18">
        <v>7982.2151294431169</v>
      </c>
      <c r="H116" s="18">
        <v>1132.7902288280141</v>
      </c>
      <c r="I116" s="18">
        <f t="shared" si="4"/>
        <v>174848.05012572685</v>
      </c>
      <c r="J116" s="42"/>
      <c r="K116" s="18">
        <v>52030.587852932549</v>
      </c>
      <c r="L116" s="18"/>
      <c r="M116" s="18">
        <v>56763590</v>
      </c>
      <c r="N116" s="42"/>
      <c r="O116" s="18">
        <v>14693216</v>
      </c>
    </row>
    <row r="117" spans="1:15">
      <c r="A117" s="46">
        <v>44105</v>
      </c>
      <c r="B117" s="14">
        <v>22</v>
      </c>
      <c r="C117" s="14"/>
      <c r="D117" s="63">
        <f t="shared" si="3"/>
        <v>9751.2867336527925</v>
      </c>
      <c r="E117" s="14"/>
      <c r="F117" s="18">
        <v>154466.47774333993</v>
      </c>
      <c r="G117" s="18">
        <v>9325.2363244762491</v>
      </c>
      <c r="H117" s="18">
        <v>942.15857909209967</v>
      </c>
      <c r="I117" s="18">
        <f t="shared" si="4"/>
        <v>164733.87264690828</v>
      </c>
      <c r="J117" s="42"/>
      <c r="K117" s="18">
        <v>49794.435493453188</v>
      </c>
      <c r="L117" s="18"/>
      <c r="M117" s="18">
        <v>61210524</v>
      </c>
      <c r="N117" s="42"/>
      <c r="O117" s="18">
        <v>15046218</v>
      </c>
    </row>
    <row r="118" spans="1:15">
      <c r="A118" s="46">
        <v>44136</v>
      </c>
      <c r="B118" s="14">
        <v>21</v>
      </c>
      <c r="C118" s="14"/>
      <c r="D118" s="63">
        <f t="shared" si="3"/>
        <v>14467.638963486699</v>
      </c>
      <c r="E118" s="14"/>
      <c r="F118" s="18">
        <v>215563.67755690339</v>
      </c>
      <c r="G118" s="18">
        <v>14269.586154104767</v>
      </c>
      <c r="H118" s="18">
        <v>1017.261581873001</v>
      </c>
      <c r="I118" s="18">
        <f t="shared" si="4"/>
        <v>230850.52529288115</v>
      </c>
      <c r="J118" s="42"/>
      <c r="K118" s="18">
        <v>72969.89294033956</v>
      </c>
      <c r="L118" s="18"/>
      <c r="M118" s="18">
        <v>74684578</v>
      </c>
      <c r="N118" s="42"/>
      <c r="O118" s="18">
        <v>19061978</v>
      </c>
    </row>
    <row r="119" spans="1:15">
      <c r="A119" s="46">
        <v>44166</v>
      </c>
      <c r="B119" s="14">
        <v>22</v>
      </c>
      <c r="C119" s="14"/>
      <c r="D119" s="63">
        <f t="shared" si="3"/>
        <v>10785.788131524383</v>
      </c>
      <c r="E119" s="14"/>
      <c r="F119" s="18">
        <v>170457.61140744083</v>
      </c>
      <c r="G119" s="18">
        <v>12398.820604850001</v>
      </c>
      <c r="H119" s="18">
        <v>955.88659886000005</v>
      </c>
      <c r="I119" s="18">
        <f t="shared" si="4"/>
        <v>183812.31861115084</v>
      </c>
      <c r="J119" s="42"/>
      <c r="K119" s="18">
        <v>53475.020282385573</v>
      </c>
      <c r="L119" s="18"/>
      <c r="M119" s="18">
        <v>56550498</v>
      </c>
      <c r="N119" s="42"/>
      <c r="O119" s="18">
        <v>13728202</v>
      </c>
    </row>
    <row r="120" spans="1:15">
      <c r="A120" s="46">
        <v>44197</v>
      </c>
      <c r="B120" s="14">
        <v>20</v>
      </c>
      <c r="C120" s="14"/>
      <c r="D120" s="63">
        <f t="shared" si="3"/>
        <v>12500.474444836596</v>
      </c>
      <c r="E120" s="14"/>
      <c r="F120" s="18">
        <v>179066.11304104989</v>
      </c>
      <c r="G120" s="18">
        <v>10012.797415429999</v>
      </c>
      <c r="H120" s="18">
        <v>1022.1677361499999</v>
      </c>
      <c r="I120" s="18">
        <f t="shared" si="4"/>
        <v>190101.07819262988</v>
      </c>
      <c r="J120" s="42"/>
      <c r="K120" s="18">
        <v>59908.410704102032</v>
      </c>
      <c r="L120" s="18"/>
      <c r="M120" s="18">
        <v>65579628</v>
      </c>
      <c r="N120" s="42"/>
      <c r="O120" s="18">
        <v>15905532</v>
      </c>
    </row>
    <row r="121" spans="1:15">
      <c r="A121" s="46">
        <v>44228</v>
      </c>
      <c r="B121" s="14">
        <v>20</v>
      </c>
      <c r="C121" s="14"/>
      <c r="D121" s="63">
        <f t="shared" si="3"/>
        <v>12844.27116461156</v>
      </c>
      <c r="E121" s="14"/>
      <c r="F121" s="18">
        <v>178815.27890210022</v>
      </c>
      <c r="G121" s="18">
        <v>10953.858750199999</v>
      </c>
      <c r="H121" s="18">
        <v>1133.31162522</v>
      </c>
      <c r="I121" s="18">
        <f t="shared" si="4"/>
        <v>190902.44927752021</v>
      </c>
      <c r="J121" s="42"/>
      <c r="K121" s="18">
        <v>65982.974014711013</v>
      </c>
      <c r="L121" s="18"/>
      <c r="M121" s="18">
        <v>63407740</v>
      </c>
      <c r="N121" s="42"/>
      <c r="O121" s="18">
        <v>17397100</v>
      </c>
    </row>
    <row r="122" spans="1:15">
      <c r="A122" s="46">
        <v>44256</v>
      </c>
      <c r="B122" s="14">
        <v>23</v>
      </c>
      <c r="C122" s="14"/>
      <c r="D122" s="63">
        <f t="shared" si="3"/>
        <v>13477.665125863732</v>
      </c>
      <c r="E122" s="14"/>
      <c r="F122" s="18">
        <v>215390.74074794</v>
      </c>
      <c r="G122" s="18">
        <v>12213.956796160001</v>
      </c>
      <c r="H122" s="18">
        <v>1224.1598935699999</v>
      </c>
      <c r="I122" s="18">
        <f t="shared" si="4"/>
        <v>228828.85743767</v>
      </c>
      <c r="J122" s="42"/>
      <c r="K122" s="18">
        <v>81157.440457195858</v>
      </c>
      <c r="L122" s="18"/>
      <c r="M122" s="18">
        <v>70128868</v>
      </c>
      <c r="N122" s="42"/>
      <c r="O122" s="18">
        <v>20271022</v>
      </c>
    </row>
    <row r="123" spans="1:15">
      <c r="A123" s="46">
        <v>44287</v>
      </c>
      <c r="B123" s="14">
        <v>20</v>
      </c>
      <c r="C123" s="14"/>
      <c r="D123" s="63">
        <f>(I123+K123)/B123</f>
        <v>11255.777268306203</v>
      </c>
      <c r="E123" s="14"/>
      <c r="F123" s="18">
        <v>159554.74794285983</v>
      </c>
      <c r="G123" s="18">
        <v>9024.1260772199985</v>
      </c>
      <c r="H123" s="18">
        <v>857.98848747</v>
      </c>
      <c r="I123" s="18">
        <f t="shared" si="4"/>
        <v>169436.86250754981</v>
      </c>
      <c r="J123" s="42"/>
      <c r="K123" s="18">
        <v>55678.682858574233</v>
      </c>
      <c r="L123" s="18"/>
      <c r="M123" s="18">
        <v>54109940</v>
      </c>
      <c r="N123" s="42"/>
      <c r="O123" s="18">
        <v>14610022</v>
      </c>
    </row>
    <row r="124" spans="1:15">
      <c r="A124" s="46">
        <v>44317</v>
      </c>
      <c r="B124" s="14">
        <v>21</v>
      </c>
      <c r="C124" s="14"/>
      <c r="D124" s="63">
        <f t="shared" ref="D124:D159" si="5">I124/$B124</f>
        <v>11670.768389890949</v>
      </c>
      <c r="E124" s="14"/>
      <c r="F124" s="18">
        <v>223297.11391373468</v>
      </c>
      <c r="G124" s="18">
        <v>18715.642501570699</v>
      </c>
      <c r="H124" s="18">
        <v>3073.3797724045498</v>
      </c>
      <c r="I124" s="18">
        <f t="shared" si="4"/>
        <v>245086.13618770993</v>
      </c>
      <c r="J124" s="18">
        <v>65877.585335332842</v>
      </c>
      <c r="K124" s="42"/>
      <c r="L124" s="18"/>
      <c r="M124" s="18">
        <v>72691984</v>
      </c>
      <c r="N124" s="18">
        <v>16189248</v>
      </c>
      <c r="O124" s="42"/>
    </row>
    <row r="125" spans="1:15">
      <c r="A125" s="46">
        <v>44348</v>
      </c>
      <c r="B125" s="14">
        <v>22</v>
      </c>
      <c r="C125" s="14"/>
      <c r="D125" s="63">
        <f t="shared" si="5"/>
        <v>10858.519838984559</v>
      </c>
      <c r="E125" s="14"/>
      <c r="F125" s="18">
        <v>219461.38635677029</v>
      </c>
      <c r="G125" s="18">
        <v>16198.896366499999</v>
      </c>
      <c r="H125" s="18">
        <v>3227.15373439</v>
      </c>
      <c r="I125" s="18">
        <f t="shared" si="4"/>
        <v>238887.43645766031</v>
      </c>
      <c r="J125" s="18">
        <v>60978.059586465781</v>
      </c>
      <c r="K125" s="42"/>
      <c r="L125" s="18"/>
      <c r="M125" s="18">
        <v>67589560</v>
      </c>
      <c r="N125" s="18">
        <v>14946722</v>
      </c>
      <c r="O125" s="42"/>
    </row>
    <row r="126" spans="1:15">
      <c r="A126" s="46">
        <v>44378</v>
      </c>
      <c r="B126" s="14">
        <v>22</v>
      </c>
      <c r="C126" s="14"/>
      <c r="D126" s="63">
        <f t="shared" si="5"/>
        <v>10446.436178615755</v>
      </c>
      <c r="E126" s="14"/>
      <c r="F126" s="18">
        <v>209123.77801665812</v>
      </c>
      <c r="G126" s="18">
        <v>17477.350892847298</v>
      </c>
      <c r="H126" s="18">
        <v>3220.4670200412002</v>
      </c>
      <c r="I126" s="18">
        <f t="shared" si="4"/>
        <v>229821.5959295466</v>
      </c>
      <c r="J126" s="18">
        <v>55468.567528986801</v>
      </c>
      <c r="K126" s="42"/>
      <c r="L126" s="18"/>
      <c r="M126" s="18">
        <v>68499354</v>
      </c>
      <c r="N126" s="18">
        <v>14296270</v>
      </c>
      <c r="O126" s="42"/>
    </row>
    <row r="127" spans="1:15">
      <c r="A127" s="46">
        <v>44409</v>
      </c>
      <c r="B127" s="14">
        <v>22</v>
      </c>
      <c r="C127" s="14"/>
      <c r="D127" s="63">
        <f t="shared" si="5"/>
        <v>9637.7785616336441</v>
      </c>
      <c r="E127" s="14"/>
      <c r="F127" s="18">
        <v>196837.16012767478</v>
      </c>
      <c r="G127" s="18">
        <v>12792.4831695514</v>
      </c>
      <c r="H127" s="18">
        <v>2401.4850587139831</v>
      </c>
      <c r="I127" s="18">
        <f t="shared" si="4"/>
        <v>212031.12835594016</v>
      </c>
      <c r="J127" s="18">
        <v>49924.117289040572</v>
      </c>
      <c r="K127" s="42"/>
      <c r="L127" s="18"/>
      <c r="M127" s="18">
        <v>64488084</v>
      </c>
      <c r="N127" s="18">
        <v>13828388</v>
      </c>
      <c r="O127" s="42"/>
    </row>
    <row r="128" spans="1:15">
      <c r="A128" s="46">
        <v>44440</v>
      </c>
      <c r="B128" s="14">
        <v>22</v>
      </c>
      <c r="C128" s="14"/>
      <c r="D128" s="63">
        <f t="shared" si="5"/>
        <v>12497.349956330605</v>
      </c>
      <c r="E128" s="14"/>
      <c r="F128" s="18">
        <v>254029.89594906889</v>
      </c>
      <c r="G128" s="18">
        <v>17745.557180263699</v>
      </c>
      <c r="H128" s="18">
        <v>3166.2459099407697</v>
      </c>
      <c r="I128" s="18">
        <f t="shared" si="4"/>
        <v>274941.69903927331</v>
      </c>
      <c r="J128" s="18">
        <v>66309.59434678407</v>
      </c>
      <c r="K128" s="42"/>
      <c r="L128" s="18"/>
      <c r="M128" s="18">
        <v>77301788</v>
      </c>
      <c r="N128" s="18">
        <v>16628474</v>
      </c>
      <c r="O128" s="42"/>
    </row>
    <row r="129" spans="1:15">
      <c r="A129" s="46">
        <v>44470</v>
      </c>
      <c r="B129" s="14">
        <v>21</v>
      </c>
      <c r="C129" s="14"/>
      <c r="D129" s="63">
        <f t="shared" si="5"/>
        <v>12121.288969924768</v>
      </c>
      <c r="E129" s="14"/>
      <c r="F129" s="18">
        <v>233233.14882554172</v>
      </c>
      <c r="G129" s="18">
        <v>18107.251553472401</v>
      </c>
      <c r="H129" s="18">
        <v>3206.667989405993</v>
      </c>
      <c r="I129" s="18">
        <f t="shared" si="4"/>
        <v>254547.06836842012</v>
      </c>
      <c r="J129" s="18">
        <v>66856.331407210178</v>
      </c>
      <c r="K129" s="42"/>
      <c r="L129" s="18"/>
      <c r="M129" s="18">
        <v>75060508</v>
      </c>
      <c r="N129" s="18">
        <v>16890948</v>
      </c>
      <c r="O129" s="42"/>
    </row>
    <row r="130" spans="1:15">
      <c r="A130" s="46">
        <v>44501</v>
      </c>
      <c r="B130" s="14">
        <v>22</v>
      </c>
      <c r="C130" s="14"/>
      <c r="D130" s="63">
        <f t="shared" si="5"/>
        <v>13713.744210670446</v>
      </c>
      <c r="E130" s="14"/>
      <c r="F130" s="18">
        <v>277093.41884675191</v>
      </c>
      <c r="G130" s="18">
        <v>20823.847379409701</v>
      </c>
      <c r="H130" s="18">
        <v>3785.1064085881681</v>
      </c>
      <c r="I130" s="18">
        <f t="shared" si="4"/>
        <v>301702.3726347498</v>
      </c>
      <c r="J130" s="18">
        <v>77233.132592500566</v>
      </c>
      <c r="K130" s="42"/>
      <c r="L130" s="18"/>
      <c r="M130" s="18">
        <v>83859356</v>
      </c>
      <c r="N130" s="18">
        <v>18457368</v>
      </c>
      <c r="O130" s="42"/>
    </row>
    <row r="131" spans="1:15">
      <c r="A131" s="46">
        <v>44531</v>
      </c>
      <c r="B131" s="14">
        <v>23</v>
      </c>
      <c r="C131" s="14"/>
      <c r="D131" s="63">
        <f t="shared" si="5"/>
        <v>10754.189153320858</v>
      </c>
      <c r="E131" s="14"/>
      <c r="F131" s="18">
        <v>230381.5206741502</v>
      </c>
      <c r="G131" s="18">
        <v>14573.2899137122</v>
      </c>
      <c r="H131" s="18">
        <v>2391.539938517361</v>
      </c>
      <c r="I131" s="18">
        <f t="shared" si="4"/>
        <v>247346.35052637974</v>
      </c>
      <c r="J131" s="18">
        <v>56828.890848289149</v>
      </c>
      <c r="K131" s="42"/>
      <c r="L131" s="18"/>
      <c r="M131" s="18">
        <v>65722466</v>
      </c>
      <c r="N131" s="18">
        <v>13218180</v>
      </c>
      <c r="O131" s="42"/>
    </row>
    <row r="132" spans="1:15">
      <c r="A132" s="46">
        <v>44562</v>
      </c>
      <c r="B132" s="14">
        <v>21</v>
      </c>
      <c r="C132" s="14"/>
      <c r="D132" s="63">
        <f t="shared" si="5"/>
        <v>13921.425196712282</v>
      </c>
      <c r="E132" s="14"/>
      <c r="F132" s="18">
        <v>265875.00472888793</v>
      </c>
      <c r="G132" s="18">
        <v>23310.1919852883</v>
      </c>
      <c r="H132" s="18">
        <v>3164.7324167816919</v>
      </c>
      <c r="I132" s="18">
        <f t="shared" si="4"/>
        <v>292349.92913095793</v>
      </c>
      <c r="J132" s="18">
        <v>73853.245582597781</v>
      </c>
      <c r="K132" s="42"/>
      <c r="L132" s="18"/>
      <c r="M132" s="18">
        <v>82330210</v>
      </c>
      <c r="N132" s="18">
        <v>16933006</v>
      </c>
      <c r="O132" s="42"/>
    </row>
    <row r="133" spans="1:15">
      <c r="A133" s="46">
        <v>44593</v>
      </c>
      <c r="B133" s="14">
        <v>20</v>
      </c>
      <c r="C133" s="14"/>
      <c r="D133" s="63">
        <f t="shared" si="5"/>
        <v>15553.393747973165</v>
      </c>
      <c r="E133" s="14"/>
      <c r="F133" s="18">
        <v>279652.34735177027</v>
      </c>
      <c r="G133" s="18">
        <v>28414.561597716598</v>
      </c>
      <c r="H133" s="18">
        <v>3000.9660099764769</v>
      </c>
      <c r="I133" s="18">
        <f t="shared" si="4"/>
        <v>311067.87495946331</v>
      </c>
      <c r="J133" s="18">
        <v>78535.205135173383</v>
      </c>
      <c r="K133" s="42"/>
      <c r="L133" s="18"/>
      <c r="M133" s="18">
        <v>86660532</v>
      </c>
      <c r="N133" s="18">
        <v>18428354</v>
      </c>
      <c r="O133" s="42"/>
    </row>
    <row r="134" spans="1:15">
      <c r="A134" s="46">
        <v>44621</v>
      </c>
      <c r="B134" s="14">
        <v>23</v>
      </c>
      <c r="C134" s="14"/>
      <c r="D134" s="63">
        <f t="shared" si="5"/>
        <v>17006.090782297753</v>
      </c>
      <c r="E134" s="14"/>
      <c r="F134" s="18">
        <v>357722.81973523821</v>
      </c>
      <c r="G134" s="18">
        <v>30231.865376657901</v>
      </c>
      <c r="H134" s="18">
        <v>3185.4028809521419</v>
      </c>
      <c r="I134" s="18">
        <f t="shared" si="4"/>
        <v>391140.0879928483</v>
      </c>
      <c r="J134" s="18">
        <v>95463.302355430147</v>
      </c>
      <c r="K134" s="42"/>
      <c r="L134" s="18"/>
      <c r="M134" s="18">
        <v>113817536</v>
      </c>
      <c r="N134" s="18">
        <v>25012696</v>
      </c>
      <c r="O134" s="42"/>
    </row>
    <row r="135" spans="1:15">
      <c r="A135" s="46">
        <v>44652</v>
      </c>
      <c r="B135" s="14">
        <v>19</v>
      </c>
      <c r="C135" s="14"/>
      <c r="D135" s="63">
        <f t="shared" si="5"/>
        <v>11899.763523297745</v>
      </c>
      <c r="E135" s="14"/>
      <c r="F135" s="18">
        <v>208779.17904005211</v>
      </c>
      <c r="G135" s="18">
        <v>15429.001925765901</v>
      </c>
      <c r="H135" s="18">
        <v>1887.3259768391449</v>
      </c>
      <c r="I135" s="18">
        <f t="shared" si="4"/>
        <v>226095.50694265714</v>
      </c>
      <c r="J135" s="18">
        <v>54728.71690863734</v>
      </c>
      <c r="K135" s="42"/>
      <c r="L135" s="18"/>
      <c r="M135" s="18">
        <v>68632054</v>
      </c>
      <c r="N135" s="18">
        <v>13657696</v>
      </c>
      <c r="O135" s="42"/>
    </row>
    <row r="136" spans="1:15">
      <c r="A136" s="46">
        <v>44682</v>
      </c>
      <c r="B136" s="14">
        <v>22</v>
      </c>
      <c r="C136" s="14"/>
      <c r="D136" s="63">
        <f t="shared" si="5"/>
        <v>11966.262198818684</v>
      </c>
      <c r="E136" s="14"/>
      <c r="F136" s="18">
        <v>243437.35068869722</v>
      </c>
      <c r="G136" s="18">
        <v>17660.6331560166</v>
      </c>
      <c r="H136" s="18">
        <v>2159.784529297177</v>
      </c>
      <c r="I136" s="18">
        <f t="shared" si="4"/>
        <v>263257.76837401104</v>
      </c>
      <c r="J136" s="18">
        <v>61317.49073453118</v>
      </c>
      <c r="K136" s="42"/>
      <c r="L136" s="18"/>
      <c r="M136" s="18">
        <v>77374186</v>
      </c>
      <c r="N136" s="18">
        <v>15619280</v>
      </c>
      <c r="O136" s="42"/>
    </row>
    <row r="137" spans="1:15">
      <c r="A137" s="46">
        <v>44713</v>
      </c>
      <c r="B137" s="14">
        <v>22</v>
      </c>
      <c r="C137" s="14"/>
      <c r="D137" s="63">
        <f t="shared" si="5"/>
        <v>11053.641189423863</v>
      </c>
      <c r="E137" s="14"/>
      <c r="F137" s="18">
        <v>225767.55945464573</v>
      </c>
      <c r="G137" s="18">
        <v>15415.938065706501</v>
      </c>
      <c r="H137" s="18">
        <v>1996.6086469727438</v>
      </c>
      <c r="I137" s="18">
        <f t="shared" si="4"/>
        <v>243180.10616732496</v>
      </c>
      <c r="J137" s="18">
        <v>54892.618672194949</v>
      </c>
      <c r="K137" s="42"/>
      <c r="L137" s="18"/>
      <c r="M137" s="18">
        <v>69409076</v>
      </c>
      <c r="N137" s="18">
        <v>14299046</v>
      </c>
      <c r="O137" s="42"/>
    </row>
    <row r="138" spans="1:15">
      <c r="A138" s="46">
        <v>44743</v>
      </c>
      <c r="B138" s="14">
        <v>21</v>
      </c>
      <c r="C138" s="14"/>
      <c r="D138" s="63">
        <f t="shared" si="5"/>
        <v>9851.469471365961</v>
      </c>
      <c r="E138" s="14"/>
      <c r="F138" s="18">
        <v>190877.47248981037</v>
      </c>
      <c r="G138" s="18">
        <v>14189.3420814399</v>
      </c>
      <c r="H138" s="18">
        <v>1814.0443274348672</v>
      </c>
      <c r="I138" s="18">
        <f t="shared" si="4"/>
        <v>206880.85889868517</v>
      </c>
      <c r="J138" s="18">
        <v>48102.454117214969</v>
      </c>
      <c r="K138" s="42"/>
      <c r="L138" s="18"/>
      <c r="M138" s="18">
        <v>62957122</v>
      </c>
      <c r="N138" s="18">
        <v>13004954</v>
      </c>
      <c r="O138" s="42"/>
    </row>
    <row r="139" spans="1:15">
      <c r="A139" s="46">
        <v>44774</v>
      </c>
      <c r="B139" s="14">
        <v>23</v>
      </c>
      <c r="C139" s="14"/>
      <c r="D139" s="63">
        <f t="shared" si="5"/>
        <v>8688.7808033665224</v>
      </c>
      <c r="E139" s="14"/>
      <c r="F139" s="18">
        <v>186229.20921294831</v>
      </c>
      <c r="G139" s="18">
        <v>11977.8188902522</v>
      </c>
      <c r="H139" s="18">
        <v>1634.930374229501</v>
      </c>
      <c r="I139" s="18">
        <f t="shared" si="4"/>
        <v>199841.95847743002</v>
      </c>
      <c r="J139" s="18">
        <v>41876.763467282202</v>
      </c>
      <c r="K139" s="42"/>
      <c r="L139" s="18"/>
      <c r="M139" s="18">
        <v>60484724</v>
      </c>
      <c r="N139" s="18">
        <v>11084136</v>
      </c>
      <c r="O139" s="42"/>
    </row>
    <row r="140" spans="1:15">
      <c r="A140" s="46">
        <v>44805</v>
      </c>
      <c r="B140" s="14">
        <v>22</v>
      </c>
      <c r="C140" s="14"/>
      <c r="D140" s="63">
        <f t="shared" si="5"/>
        <v>10309.69810960297</v>
      </c>
      <c r="E140" s="14"/>
      <c r="F140" s="18">
        <v>210170.29297128925</v>
      </c>
      <c r="G140" s="18">
        <v>14667.0480872854</v>
      </c>
      <c r="H140" s="18">
        <v>1976.0173526907301</v>
      </c>
      <c r="I140" s="18">
        <f t="shared" si="4"/>
        <v>226813.35841126536</v>
      </c>
      <c r="J140" s="18">
        <v>50709.830189545428</v>
      </c>
      <c r="K140" s="42"/>
      <c r="L140" s="18"/>
      <c r="M140" s="18">
        <v>65916154</v>
      </c>
      <c r="N140" s="18">
        <v>13332404</v>
      </c>
      <c r="O140" s="42"/>
    </row>
    <row r="141" spans="1:15">
      <c r="A141" s="46">
        <v>44835</v>
      </c>
      <c r="B141" s="14">
        <v>21</v>
      </c>
      <c r="C141" s="14"/>
      <c r="D141" s="63">
        <f t="shared" si="5"/>
        <v>9845.3746550844953</v>
      </c>
      <c r="E141" s="14"/>
      <c r="F141" s="18">
        <v>190309.05193204942</v>
      </c>
      <c r="G141" s="18">
        <v>14576.556213241198</v>
      </c>
      <c r="H141" s="18">
        <v>1867.2596114837711</v>
      </c>
      <c r="I141" s="18">
        <f t="shared" si="4"/>
        <v>206752.86775677439</v>
      </c>
      <c r="J141" s="18">
        <v>48068.522863614373</v>
      </c>
      <c r="K141" s="42"/>
      <c r="L141" s="18"/>
      <c r="M141" s="18">
        <v>62825968</v>
      </c>
      <c r="N141" s="18">
        <v>12827236</v>
      </c>
      <c r="O141" s="42"/>
    </row>
    <row r="142" spans="1:15">
      <c r="A142" s="46">
        <v>44866</v>
      </c>
      <c r="B142" s="14">
        <v>22</v>
      </c>
      <c r="C142" s="14"/>
      <c r="D142" s="63">
        <f t="shared" si="5"/>
        <v>10909.223821819531</v>
      </c>
      <c r="E142" s="14"/>
      <c r="F142" s="18">
        <v>224324.56904934222</v>
      </c>
      <c r="G142" s="18">
        <v>13665.075451582499</v>
      </c>
      <c r="H142" s="18">
        <v>2013.2795791049712</v>
      </c>
      <c r="I142" s="18">
        <f t="shared" si="4"/>
        <v>240002.92408002968</v>
      </c>
      <c r="J142" s="18">
        <v>56303.295390709667</v>
      </c>
      <c r="K142" s="42"/>
      <c r="L142" s="18"/>
      <c r="M142" s="18">
        <v>65775002</v>
      </c>
      <c r="N142" s="18">
        <v>13740736</v>
      </c>
      <c r="O142" s="42"/>
    </row>
    <row r="143" spans="1:15">
      <c r="A143" s="46">
        <v>44896</v>
      </c>
      <c r="B143" s="14">
        <v>21</v>
      </c>
      <c r="C143" s="14"/>
      <c r="D143" s="63">
        <f t="shared" si="5"/>
        <v>9461.853208000146</v>
      </c>
      <c r="E143" s="14"/>
      <c r="F143" s="18">
        <v>185508.8534840761</v>
      </c>
      <c r="G143" s="18">
        <v>11642.9183467482</v>
      </c>
      <c r="H143" s="18">
        <v>1547.1455371787652</v>
      </c>
      <c r="I143" s="18">
        <f t="shared" si="4"/>
        <v>198698.91736800305</v>
      </c>
      <c r="J143" s="18">
        <v>41270.926319254861</v>
      </c>
      <c r="K143" s="42"/>
      <c r="L143" s="18"/>
      <c r="M143" s="18">
        <v>50120726</v>
      </c>
      <c r="N143" s="18">
        <v>9525298</v>
      </c>
      <c r="O143" s="42"/>
    </row>
    <row r="144" spans="1:15">
      <c r="A144" s="46">
        <v>44927</v>
      </c>
      <c r="B144" s="14">
        <v>22</v>
      </c>
      <c r="C144" s="14"/>
      <c r="D144" s="63">
        <f t="shared" si="5"/>
        <v>10020.90541257091</v>
      </c>
      <c r="E144" s="14"/>
      <c r="F144" s="18">
        <v>206082.35645531002</v>
      </c>
      <c r="G144" s="18">
        <v>12219.576521390001</v>
      </c>
      <c r="H144" s="18">
        <v>2157.9860998600002</v>
      </c>
      <c r="I144" s="18">
        <f t="shared" si="4"/>
        <v>220459.91907656001</v>
      </c>
      <c r="J144" s="18">
        <v>53485.429505755994</v>
      </c>
      <c r="K144" s="42"/>
      <c r="L144" s="18"/>
      <c r="M144" s="18">
        <v>58718024</v>
      </c>
      <c r="N144" s="18">
        <v>12404092</v>
      </c>
      <c r="O144" s="42"/>
    </row>
    <row r="145" spans="1:15">
      <c r="A145" s="46">
        <v>44958</v>
      </c>
      <c r="B145" s="14">
        <v>20</v>
      </c>
      <c r="C145" s="14"/>
      <c r="D145" s="63">
        <f t="shared" si="5"/>
        <v>11896.125118299729</v>
      </c>
      <c r="E145" s="14"/>
      <c r="F145" s="18">
        <v>222800.31421581598</v>
      </c>
      <c r="G145" s="18">
        <v>12655.9690694444</v>
      </c>
      <c r="H145" s="18">
        <v>2466.2190807341981</v>
      </c>
      <c r="I145" s="18">
        <f t="shared" si="4"/>
        <v>237922.50236599459</v>
      </c>
      <c r="J145" s="18">
        <v>65055.734030504587</v>
      </c>
      <c r="K145" s="42"/>
      <c r="L145" s="18"/>
      <c r="M145" s="18">
        <v>59428258</v>
      </c>
      <c r="N145" s="18">
        <v>13655636</v>
      </c>
      <c r="O145" s="42"/>
    </row>
    <row r="146" spans="1:15">
      <c r="A146" s="46">
        <v>44986</v>
      </c>
      <c r="B146" s="14">
        <v>23</v>
      </c>
      <c r="C146" s="14"/>
      <c r="D146" s="63">
        <f t="shared" si="5"/>
        <v>12697.026669324252</v>
      </c>
      <c r="E146" s="14"/>
      <c r="F146" s="18">
        <v>272384.19648600603</v>
      </c>
      <c r="G146" s="18">
        <v>16690.918184779999</v>
      </c>
      <c r="H146" s="18">
        <v>2956.498723671787</v>
      </c>
      <c r="I146" s="18">
        <f t="shared" si="4"/>
        <v>292031.61339445779</v>
      </c>
      <c r="J146" s="18">
        <v>72691.762717217789</v>
      </c>
      <c r="K146" s="42"/>
      <c r="L146" s="18"/>
      <c r="M146" s="18">
        <v>70763586</v>
      </c>
      <c r="N146" s="18">
        <v>16202040</v>
      </c>
      <c r="O146" s="42"/>
    </row>
    <row r="147" spans="1:15">
      <c r="A147" s="46">
        <v>45017</v>
      </c>
      <c r="B147" s="14">
        <v>18</v>
      </c>
      <c r="C147" s="14"/>
      <c r="D147" s="63">
        <f t="shared" si="5"/>
        <v>10304.590367115758</v>
      </c>
      <c r="E147" s="14"/>
      <c r="F147" s="18">
        <v>173943.834194439</v>
      </c>
      <c r="G147" s="18">
        <v>9696.8823026399987</v>
      </c>
      <c r="H147" s="18">
        <v>1841.9101110046381</v>
      </c>
      <c r="I147" s="18">
        <f t="shared" si="4"/>
        <v>185482.62660808364</v>
      </c>
      <c r="J147" s="18">
        <v>46273.482865873644</v>
      </c>
      <c r="K147" s="42"/>
      <c r="L147" s="18"/>
      <c r="M147" s="18">
        <v>45573578</v>
      </c>
      <c r="N147" s="18">
        <v>11242446</v>
      </c>
      <c r="O147" s="42"/>
    </row>
    <row r="148" spans="1:15">
      <c r="A148" s="46">
        <v>45047</v>
      </c>
      <c r="B148" s="14">
        <v>22</v>
      </c>
      <c r="C148" s="14"/>
      <c r="D148" s="63">
        <f t="shared" si="5"/>
        <v>10025.456495613784</v>
      </c>
      <c r="E148" s="14"/>
      <c r="F148" s="18">
        <v>206882.8811202285</v>
      </c>
      <c r="G148" s="18">
        <v>11525.631865290001</v>
      </c>
      <c r="H148" s="18">
        <v>2151.5299179847398</v>
      </c>
      <c r="I148" s="18">
        <f t="shared" si="4"/>
        <v>220560.04290350323</v>
      </c>
      <c r="J148" s="18">
        <v>57240.944170173243</v>
      </c>
      <c r="K148" s="42"/>
      <c r="L148" s="18"/>
      <c r="M148" s="18">
        <v>51397410</v>
      </c>
      <c r="N148" s="18">
        <v>13944138</v>
      </c>
      <c r="O148" s="42"/>
    </row>
    <row r="149" spans="1:15">
      <c r="A149" s="46">
        <v>45078</v>
      </c>
      <c r="B149" s="14">
        <v>22</v>
      </c>
      <c r="C149" s="14"/>
      <c r="D149" s="63">
        <f t="shared" si="5"/>
        <v>9709.4984116913492</v>
      </c>
      <c r="E149" s="14"/>
      <c r="F149" s="18">
        <v>199838.95674852846</v>
      </c>
      <c r="G149" s="18">
        <v>11599.883566820001</v>
      </c>
      <c r="H149" s="18">
        <v>2170.124741861232</v>
      </c>
      <c r="I149" s="18">
        <f t="shared" si="4"/>
        <v>213608.96505720969</v>
      </c>
      <c r="J149" s="18">
        <v>55170.456100029711</v>
      </c>
      <c r="K149" s="42"/>
      <c r="L149" s="18"/>
      <c r="M149" s="18">
        <v>48736138</v>
      </c>
      <c r="N149" s="18">
        <v>12551982</v>
      </c>
      <c r="O149" s="42"/>
    </row>
    <row r="150" spans="1:15">
      <c r="A150" s="46">
        <v>45108</v>
      </c>
      <c r="B150" s="14">
        <v>21</v>
      </c>
      <c r="C150" s="14"/>
      <c r="D150" s="63">
        <f t="shared" si="5"/>
        <v>9106.4938608176381</v>
      </c>
      <c r="E150" s="14"/>
      <c r="F150" s="18">
        <v>177561.16327375348</v>
      </c>
      <c r="G150" s="18">
        <v>11487.776889789999</v>
      </c>
      <c r="H150" s="18">
        <v>2187.4309136269276</v>
      </c>
      <c r="I150" s="18">
        <f t="shared" si="4"/>
        <v>191236.37107717039</v>
      </c>
      <c r="J150" s="18">
        <v>54522.785137020415</v>
      </c>
      <c r="K150" s="42"/>
      <c r="L150" s="18"/>
      <c r="M150" s="18">
        <v>47483932</v>
      </c>
      <c r="N150" s="18">
        <v>12515358</v>
      </c>
      <c r="O150" s="42"/>
    </row>
    <row r="151" spans="1:15">
      <c r="A151" s="46">
        <v>45139</v>
      </c>
      <c r="B151" s="14">
        <v>23</v>
      </c>
      <c r="C151" s="14"/>
      <c r="D151" s="63">
        <f t="shared" si="5"/>
        <v>8480.6558737053165</v>
      </c>
      <c r="E151" s="14"/>
      <c r="F151" s="18">
        <v>183194.44927779652</v>
      </c>
      <c r="G151" s="18">
        <v>9701.68849348</v>
      </c>
      <c r="H151" s="18">
        <v>2158.9473239457702</v>
      </c>
      <c r="I151" s="18">
        <f t="shared" si="4"/>
        <v>195055.08509522228</v>
      </c>
      <c r="J151" s="18">
        <v>51950.688634592283</v>
      </c>
      <c r="K151" s="42"/>
      <c r="L151" s="18"/>
      <c r="M151" s="18">
        <v>49021716</v>
      </c>
      <c r="N151" s="18">
        <v>12490302</v>
      </c>
      <c r="O151" s="42"/>
    </row>
    <row r="152" spans="1:15">
      <c r="A152" s="46">
        <v>45170</v>
      </c>
      <c r="B152" s="14">
        <v>21</v>
      </c>
      <c r="C152" s="14"/>
      <c r="D152" s="63">
        <f t="shared" si="5"/>
        <v>10002.801074690953</v>
      </c>
      <c r="E152" s="14"/>
      <c r="F152" s="18">
        <v>197742.84220029</v>
      </c>
      <c r="G152" s="18">
        <v>10177.704460569999</v>
      </c>
      <c r="H152" s="18">
        <v>2138.2759076500001</v>
      </c>
      <c r="I152" s="18">
        <f t="shared" si="4"/>
        <v>210058.82256851002</v>
      </c>
      <c r="J152" s="18">
        <v>57183.082228030005</v>
      </c>
      <c r="K152" s="42"/>
      <c r="L152" s="18"/>
      <c r="M152" s="18">
        <v>48867982</v>
      </c>
      <c r="N152" s="18">
        <v>13081390</v>
      </c>
      <c r="O152" s="42"/>
    </row>
    <row r="153" spans="1:15">
      <c r="A153" s="46">
        <v>45200</v>
      </c>
      <c r="B153" s="14">
        <v>22</v>
      </c>
      <c r="C153" s="14"/>
      <c r="D153" s="63">
        <f t="shared" si="5"/>
        <v>9294.5763079540902</v>
      </c>
      <c r="E153" s="14"/>
      <c r="F153" s="18">
        <v>189157.59057375998</v>
      </c>
      <c r="G153" s="18">
        <v>13113.781316840001</v>
      </c>
      <c r="H153" s="18">
        <v>2209.3068843900001</v>
      </c>
      <c r="I153" s="18">
        <f t="shared" si="4"/>
        <v>204480.67877499</v>
      </c>
      <c r="J153" s="18">
        <v>58032.705034290004</v>
      </c>
      <c r="K153" s="42"/>
      <c r="L153" s="18"/>
      <c r="M153" s="18">
        <v>52428748</v>
      </c>
      <c r="N153" s="18">
        <v>13820460</v>
      </c>
      <c r="O153" s="42"/>
    </row>
    <row r="154" spans="1:15">
      <c r="A154" s="46">
        <v>45231</v>
      </c>
      <c r="B154" s="14">
        <v>22</v>
      </c>
      <c r="C154" s="14"/>
      <c r="D154" s="63">
        <f t="shared" si="5"/>
        <v>9503.9222657968185</v>
      </c>
      <c r="E154" s="14"/>
      <c r="F154" s="18">
        <v>194815.56205939999</v>
      </c>
      <c r="G154" s="18">
        <v>12048.848166790001</v>
      </c>
      <c r="H154" s="18">
        <v>2221.8796213400001</v>
      </c>
      <c r="I154" s="18">
        <f t="shared" si="4"/>
        <v>209086.28984752999</v>
      </c>
      <c r="J154" s="18">
        <v>61623.335395539994</v>
      </c>
      <c r="K154" s="42"/>
      <c r="L154" s="18"/>
      <c r="M154" s="18">
        <v>50123476</v>
      </c>
      <c r="N154" s="18">
        <v>13777822</v>
      </c>
      <c r="O154" s="42"/>
    </row>
    <row r="155" spans="1:15">
      <c r="A155" s="46">
        <v>45261</v>
      </c>
      <c r="B155" s="14">
        <v>19</v>
      </c>
      <c r="C155" s="14"/>
      <c r="D155" s="63">
        <f t="shared" si="5"/>
        <v>9925.3241073547397</v>
      </c>
      <c r="E155" s="14"/>
      <c r="F155" s="18">
        <v>174271.30315297004</v>
      </c>
      <c r="G155" s="18">
        <v>12130.56107786</v>
      </c>
      <c r="H155" s="18">
        <v>2179.2938089100003</v>
      </c>
      <c r="I155" s="18">
        <f t="shared" si="4"/>
        <v>188581.15803974005</v>
      </c>
      <c r="J155" s="18">
        <v>50846.324813860017</v>
      </c>
      <c r="K155" s="42"/>
      <c r="L155" s="18"/>
      <c r="M155" s="18">
        <v>43355368</v>
      </c>
      <c r="N155" s="18">
        <v>11192090</v>
      </c>
      <c r="O155" s="42"/>
    </row>
    <row r="156" spans="1:15">
      <c r="A156" s="46">
        <v>45292</v>
      </c>
      <c r="B156" s="14">
        <v>22</v>
      </c>
      <c r="C156" s="14"/>
      <c r="D156" s="63">
        <f t="shared" si="5"/>
        <v>9373.4885207318184</v>
      </c>
      <c r="E156" s="14"/>
      <c r="F156" s="18">
        <v>189290.75885531001</v>
      </c>
      <c r="G156" s="18">
        <v>13993.709238610003</v>
      </c>
      <c r="H156" s="18">
        <v>2932.2793621800001</v>
      </c>
      <c r="I156" s="18">
        <f t="shared" si="4"/>
        <v>206216.74745610001</v>
      </c>
      <c r="J156" s="18">
        <v>61455.001346330013</v>
      </c>
      <c r="K156" s="42"/>
      <c r="L156" s="18"/>
      <c r="M156" s="18">
        <v>50648766</v>
      </c>
      <c r="N156" s="18">
        <v>14555006</v>
      </c>
      <c r="O156" s="42"/>
    </row>
    <row r="157" spans="1:15">
      <c r="A157" s="46">
        <v>45323</v>
      </c>
      <c r="B157" s="14">
        <v>21</v>
      </c>
      <c r="C157" s="14"/>
      <c r="D157" s="63">
        <f t="shared" si="5"/>
        <v>10663.234784159999</v>
      </c>
      <c r="E157" s="14"/>
      <c r="F157" s="18">
        <v>207997.71571109997</v>
      </c>
      <c r="G157" s="18">
        <v>13021.057928240001</v>
      </c>
      <c r="H157" s="18">
        <v>2909.1568280199999</v>
      </c>
      <c r="I157" s="18">
        <f t="shared" si="4"/>
        <v>223927.93046735998</v>
      </c>
      <c r="J157" s="18">
        <v>68381.299023410014</v>
      </c>
      <c r="K157" s="42"/>
      <c r="L157" s="18"/>
      <c r="M157" s="18">
        <v>51602160</v>
      </c>
      <c r="N157" s="18">
        <v>14688668</v>
      </c>
      <c r="O157" s="42"/>
    </row>
    <row r="158" spans="1:15">
      <c r="A158" s="46">
        <v>45352</v>
      </c>
      <c r="B158" s="14">
        <v>20</v>
      </c>
      <c r="C158" s="14"/>
      <c r="D158" s="63">
        <f t="shared" si="5"/>
        <v>11377.147365101</v>
      </c>
      <c r="E158" s="14"/>
      <c r="F158" s="18">
        <v>211552.69397228002</v>
      </c>
      <c r="G158" s="18">
        <v>12855.81140452</v>
      </c>
      <c r="H158" s="18">
        <v>3134.4419252199996</v>
      </c>
      <c r="I158" s="18">
        <f t="shared" si="4"/>
        <v>227542.94730202001</v>
      </c>
      <c r="J158" s="18">
        <v>71198.639271660009</v>
      </c>
      <c r="K158" s="42"/>
      <c r="L158" s="18"/>
      <c r="M158" s="18">
        <v>49977406</v>
      </c>
      <c r="N158" s="18">
        <v>15535346</v>
      </c>
      <c r="O158" s="42"/>
    </row>
    <row r="159" spans="1:15">
      <c r="A159" s="46">
        <v>45383</v>
      </c>
      <c r="B159" s="14">
        <v>21</v>
      </c>
      <c r="C159" s="14"/>
      <c r="D159" s="63">
        <f t="shared" si="5"/>
        <v>11070.894328121905</v>
      </c>
      <c r="E159" s="14"/>
      <c r="F159" s="18">
        <v>214128.43566709</v>
      </c>
      <c r="G159" s="18">
        <v>15262.465512350002</v>
      </c>
      <c r="H159" s="18">
        <v>3097.8797111200001</v>
      </c>
      <c r="I159" s="18">
        <f t="shared" si="4"/>
        <v>232488.78089056001</v>
      </c>
      <c r="J159" s="18">
        <v>68100.278581189996</v>
      </c>
      <c r="K159" s="42"/>
      <c r="L159" s="18"/>
      <c r="M159" s="18">
        <v>53767122</v>
      </c>
      <c r="N159" s="18">
        <v>15183854</v>
      </c>
      <c r="O159" s="42"/>
    </row>
  </sheetData>
  <pageMargins left="0.7" right="0.7" top="0.75" bottom="0.75" header="0.3" footer="0.3"/>
  <pageSetup orientation="portrait" verticalDpi="0" r:id="rId1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123F-8377-474A-9264-B3D987498986}">
  <dimension ref="A1:L158"/>
  <sheetViews>
    <sheetView workbookViewId="0">
      <pane ySplit="10" topLeftCell="A151" activePane="bottomLeft" state="frozen"/>
      <selection pane="bottomLeft" activeCell="A158" sqref="A158:XFD158"/>
    </sheetView>
  </sheetViews>
  <sheetFormatPr baseColWidth="10" defaultColWidth="11.44140625" defaultRowHeight="14.4"/>
  <cols>
    <col min="1" max="1" width="11.88671875" customWidth="1"/>
    <col min="2" max="6" width="16.44140625" customWidth="1"/>
    <col min="7" max="7" width="11.6640625" bestFit="1" customWidth="1"/>
    <col min="8" max="8" width="13" bestFit="1" customWidth="1"/>
    <col min="9" max="9" width="15.33203125" customWidth="1"/>
    <col min="10" max="10" width="11.88671875" customWidth="1"/>
    <col min="11" max="11" width="26.88671875" bestFit="1" customWidth="1"/>
    <col min="12" max="12" width="30" customWidth="1"/>
  </cols>
  <sheetData>
    <row r="1" spans="1:12" ht="15.6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0"/>
    </row>
    <row r="2" spans="1:12" ht="14.4" customHeight="1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9"/>
    </row>
    <row r="3" spans="1:12" ht="14.4" customHeight="1">
      <c r="A3" s="21" t="s">
        <v>38</v>
      </c>
      <c r="B3" s="15"/>
      <c r="C3" s="15"/>
      <c r="D3" s="15"/>
      <c r="E3" s="15"/>
      <c r="F3" s="15"/>
      <c r="G3" s="15"/>
      <c r="H3" s="15"/>
      <c r="I3" s="15"/>
      <c r="J3" s="9"/>
    </row>
    <row r="4" spans="1:12" ht="14.4" customHeight="1">
      <c r="A4" s="21" t="s">
        <v>43</v>
      </c>
      <c r="B4" s="21"/>
      <c r="C4" s="21"/>
      <c r="D4" s="21"/>
      <c r="E4" s="21"/>
      <c r="F4" s="21"/>
      <c r="G4" s="21"/>
      <c r="H4" s="21"/>
      <c r="I4" s="21"/>
      <c r="J4" s="9"/>
    </row>
    <row r="5" spans="1:12" ht="14.4" customHeight="1">
      <c r="A5" s="21" t="s">
        <v>44</v>
      </c>
      <c r="B5" s="21"/>
      <c r="C5" s="21"/>
      <c r="D5" s="21"/>
      <c r="E5" s="21"/>
      <c r="F5" s="21"/>
      <c r="G5" s="21"/>
      <c r="H5" s="21"/>
      <c r="I5" s="21"/>
      <c r="J5" s="9"/>
    </row>
    <row r="6" spans="1:12" ht="14.4" customHeight="1">
      <c r="A6" s="28" t="s">
        <v>45</v>
      </c>
      <c r="B6" s="28"/>
      <c r="C6" s="28"/>
      <c r="D6" s="28"/>
      <c r="E6" s="28"/>
      <c r="F6" s="28"/>
      <c r="G6" s="28"/>
      <c r="H6" s="28"/>
      <c r="I6" s="28"/>
      <c r="J6" s="9"/>
    </row>
    <row r="7" spans="1:12">
      <c r="A7" s="28"/>
      <c r="B7" s="28"/>
      <c r="C7" s="28"/>
      <c r="D7" s="28"/>
      <c r="E7" s="28"/>
      <c r="F7" s="28"/>
      <c r="G7" s="28"/>
      <c r="H7" s="28"/>
      <c r="I7" s="28"/>
      <c r="J7" s="9"/>
    </row>
    <row r="8" spans="1:12" ht="22.95" customHeight="1">
      <c r="A8" s="28"/>
      <c r="B8" s="28"/>
      <c r="C8" s="67" t="s">
        <v>73</v>
      </c>
      <c r="D8" s="68"/>
      <c r="E8" s="68"/>
      <c r="F8" s="69"/>
      <c r="G8" s="67" t="s">
        <v>93</v>
      </c>
      <c r="H8" s="68"/>
      <c r="I8" s="68"/>
      <c r="J8" s="68"/>
      <c r="K8" s="68"/>
      <c r="L8" s="69"/>
    </row>
    <row r="9" spans="1:12" s="49" customFormat="1" ht="22.95" customHeight="1">
      <c r="A9" s="51"/>
      <c r="B9" s="51"/>
      <c r="C9" s="65" t="s">
        <v>20</v>
      </c>
      <c r="D9" s="65"/>
      <c r="E9" s="65"/>
      <c r="F9" s="62" t="s">
        <v>74</v>
      </c>
      <c r="G9" s="65" t="s">
        <v>20</v>
      </c>
      <c r="H9" s="65"/>
      <c r="I9" s="65"/>
      <c r="J9" s="66" t="s">
        <v>46</v>
      </c>
      <c r="K9" s="66"/>
      <c r="L9" s="66"/>
    </row>
    <row r="10" spans="1:12" s="49" customFormat="1" ht="28.2" customHeight="1">
      <c r="A10" s="52" t="s">
        <v>41</v>
      </c>
      <c r="B10" s="53" t="s">
        <v>25</v>
      </c>
      <c r="C10" s="52" t="s">
        <v>21</v>
      </c>
      <c r="D10" s="52" t="s">
        <v>22</v>
      </c>
      <c r="E10" s="52" t="s">
        <v>54</v>
      </c>
      <c r="F10" s="52" t="s">
        <v>67</v>
      </c>
      <c r="G10" s="52" t="s">
        <v>21</v>
      </c>
      <c r="H10" s="52" t="s">
        <v>22</v>
      </c>
      <c r="I10" s="52" t="s">
        <v>54</v>
      </c>
      <c r="J10" s="52" t="s">
        <v>67</v>
      </c>
      <c r="K10" s="52" t="s">
        <v>53</v>
      </c>
      <c r="L10" s="55" t="s">
        <v>18</v>
      </c>
    </row>
    <row r="11" spans="1:12">
      <c r="A11" s="46">
        <v>40909</v>
      </c>
      <c r="B11" s="14">
        <v>22</v>
      </c>
      <c r="C11" s="14"/>
      <c r="D11" s="14"/>
      <c r="E11" s="14"/>
      <c r="F11" s="14"/>
      <c r="G11" s="17"/>
      <c r="H11" s="17"/>
      <c r="I11" s="17"/>
      <c r="J11" s="18">
        <v>823.81276233999995</v>
      </c>
      <c r="K11" s="42"/>
      <c r="L11" s="17"/>
    </row>
    <row r="12" spans="1:12">
      <c r="A12" s="46">
        <v>40940</v>
      </c>
      <c r="B12" s="14">
        <v>21</v>
      </c>
      <c r="C12" s="14"/>
      <c r="D12" s="14"/>
      <c r="E12" s="14"/>
      <c r="F12" s="14"/>
      <c r="G12" s="17"/>
      <c r="H12" s="17"/>
      <c r="I12" s="17"/>
      <c r="J12" s="18">
        <v>873.22799377999991</v>
      </c>
      <c r="K12" s="42"/>
      <c r="L12" s="17"/>
    </row>
    <row r="13" spans="1:12">
      <c r="A13" s="46">
        <v>40969</v>
      </c>
      <c r="B13" s="14">
        <v>22</v>
      </c>
      <c r="C13" s="14"/>
      <c r="D13" s="14"/>
      <c r="E13" s="14"/>
      <c r="F13" s="14"/>
      <c r="G13" s="17"/>
      <c r="H13" s="17"/>
      <c r="I13" s="17"/>
      <c r="J13" s="18">
        <v>1001.5195966799999</v>
      </c>
      <c r="K13" s="42"/>
      <c r="L13" s="17"/>
    </row>
    <row r="14" spans="1:12">
      <c r="A14" s="46">
        <v>41000</v>
      </c>
      <c r="B14" s="14">
        <v>19</v>
      </c>
      <c r="C14" s="14"/>
      <c r="D14" s="14"/>
      <c r="E14" s="14"/>
      <c r="F14" s="14"/>
      <c r="G14" s="17"/>
      <c r="H14" s="17"/>
      <c r="I14" s="17"/>
      <c r="J14" s="18">
        <v>822.86013648999995</v>
      </c>
      <c r="K14" s="42"/>
      <c r="L14" s="17"/>
    </row>
    <row r="15" spans="1:12">
      <c r="A15" s="46">
        <v>41030</v>
      </c>
      <c r="B15" s="14">
        <v>22</v>
      </c>
      <c r="C15" s="14"/>
      <c r="D15" s="14"/>
      <c r="E15" s="14"/>
      <c r="F15" s="14"/>
      <c r="G15" s="17"/>
      <c r="H15" s="17"/>
      <c r="I15" s="17"/>
      <c r="J15" s="18">
        <v>878.15680962999988</v>
      </c>
      <c r="K15" s="42"/>
      <c r="L15" s="17"/>
    </row>
    <row r="16" spans="1:12">
      <c r="A16" s="46">
        <v>41061</v>
      </c>
      <c r="B16" s="14">
        <v>21</v>
      </c>
      <c r="C16" s="14"/>
      <c r="D16" s="14"/>
      <c r="E16" s="14"/>
      <c r="F16" s="14"/>
      <c r="G16" s="17"/>
      <c r="H16" s="17"/>
      <c r="I16" s="17"/>
      <c r="J16" s="18">
        <v>1020.29191451</v>
      </c>
      <c r="K16" s="42"/>
      <c r="L16" s="17"/>
    </row>
    <row r="17" spans="1:12">
      <c r="A17" s="46">
        <v>41091</v>
      </c>
      <c r="B17" s="14">
        <v>22</v>
      </c>
      <c r="C17" s="14"/>
      <c r="D17" s="14"/>
      <c r="E17" s="14"/>
      <c r="F17" s="14"/>
      <c r="G17" s="17"/>
      <c r="H17" s="17"/>
      <c r="I17" s="17"/>
      <c r="J17" s="18">
        <v>1218.1255530499998</v>
      </c>
      <c r="K17" s="42"/>
      <c r="L17" s="17"/>
    </row>
    <row r="18" spans="1:12">
      <c r="A18" s="46">
        <v>41122</v>
      </c>
      <c r="B18" s="14">
        <v>23</v>
      </c>
      <c r="C18" s="14"/>
      <c r="D18" s="14"/>
      <c r="E18" s="14"/>
      <c r="F18" s="14"/>
      <c r="G18" s="17"/>
      <c r="H18" s="17"/>
      <c r="I18" s="17"/>
      <c r="J18" s="18">
        <v>1057.60000115</v>
      </c>
      <c r="K18" s="42"/>
      <c r="L18" s="17"/>
    </row>
    <row r="19" spans="1:12">
      <c r="A19" s="46">
        <v>41153</v>
      </c>
      <c r="B19" s="14">
        <v>20</v>
      </c>
      <c r="C19" s="14"/>
      <c r="D19" s="14"/>
      <c r="E19" s="14"/>
      <c r="F19" s="14"/>
      <c r="G19" s="17"/>
      <c r="H19" s="17"/>
      <c r="I19" s="17"/>
      <c r="J19" s="18">
        <v>1064.4726395600001</v>
      </c>
      <c r="K19" s="42"/>
      <c r="L19" s="17"/>
    </row>
    <row r="20" spans="1:12">
      <c r="A20" s="46">
        <v>41183</v>
      </c>
      <c r="B20" s="14">
        <v>23</v>
      </c>
      <c r="C20" s="14"/>
      <c r="D20" s="14"/>
      <c r="E20" s="14"/>
      <c r="F20" s="14"/>
      <c r="G20" s="17"/>
      <c r="H20" s="17"/>
      <c r="I20" s="17"/>
      <c r="J20" s="18">
        <v>1256.15199065</v>
      </c>
      <c r="K20" s="42"/>
      <c r="L20" s="17"/>
    </row>
    <row r="21" spans="1:12">
      <c r="A21" s="46">
        <v>41214</v>
      </c>
      <c r="B21" s="14">
        <v>22</v>
      </c>
      <c r="C21" s="14"/>
      <c r="D21" s="14"/>
      <c r="E21" s="14"/>
      <c r="F21" s="14"/>
      <c r="G21" s="17"/>
      <c r="H21" s="17"/>
      <c r="I21" s="17"/>
      <c r="J21" s="18">
        <v>1242.5993494400002</v>
      </c>
      <c r="K21" s="42"/>
      <c r="L21" s="17"/>
    </row>
    <row r="22" spans="1:12">
      <c r="A22" s="46">
        <v>41244</v>
      </c>
      <c r="B22" s="14">
        <v>19</v>
      </c>
      <c r="C22" s="14"/>
      <c r="D22" s="14"/>
      <c r="E22" s="14"/>
      <c r="F22" s="14"/>
      <c r="G22" s="17"/>
      <c r="H22" s="17"/>
      <c r="I22" s="17"/>
      <c r="J22" s="18">
        <v>1018.1939628800001</v>
      </c>
      <c r="K22" s="42"/>
      <c r="L22" s="17"/>
    </row>
    <row r="23" spans="1:12">
      <c r="A23" s="46">
        <v>41275</v>
      </c>
      <c r="B23" s="14">
        <v>22</v>
      </c>
      <c r="C23" s="14"/>
      <c r="D23" s="14"/>
      <c r="E23" s="14"/>
      <c r="F23" s="14"/>
      <c r="G23" s="17"/>
      <c r="H23" s="17"/>
      <c r="I23" s="17"/>
      <c r="J23" s="18">
        <v>1356.2026635800003</v>
      </c>
      <c r="K23" s="42"/>
      <c r="L23" s="17"/>
    </row>
    <row r="24" spans="1:12">
      <c r="A24" s="46">
        <v>41306</v>
      </c>
      <c r="B24" s="14">
        <v>20</v>
      </c>
      <c r="C24" s="14"/>
      <c r="D24" s="14"/>
      <c r="E24" s="14"/>
      <c r="F24" s="14"/>
      <c r="G24" s="17"/>
      <c r="H24" s="17"/>
      <c r="I24" s="17"/>
      <c r="J24" s="18">
        <v>1005.0117046800001</v>
      </c>
      <c r="K24" s="42"/>
      <c r="L24" s="17"/>
    </row>
    <row r="25" spans="1:12">
      <c r="A25" s="46">
        <v>41334</v>
      </c>
      <c r="B25" s="14">
        <v>20</v>
      </c>
      <c r="C25" s="14"/>
      <c r="D25" s="14"/>
      <c r="E25" s="14"/>
      <c r="F25" s="14"/>
      <c r="G25" s="17"/>
      <c r="H25" s="17"/>
      <c r="I25" s="17"/>
      <c r="J25" s="18">
        <v>903.84785177000003</v>
      </c>
      <c r="K25" s="42"/>
      <c r="L25" s="17"/>
    </row>
    <row r="26" spans="1:12">
      <c r="A26" s="46">
        <v>41365</v>
      </c>
      <c r="B26" s="14">
        <v>21</v>
      </c>
      <c r="C26" s="14"/>
      <c r="D26" s="14"/>
      <c r="E26" s="14"/>
      <c r="F26" s="14"/>
      <c r="G26" s="17"/>
      <c r="H26" s="17"/>
      <c r="I26" s="17"/>
      <c r="J26" s="18">
        <v>877.5533586900001</v>
      </c>
      <c r="K26" s="42"/>
      <c r="L26" s="17"/>
    </row>
    <row r="27" spans="1:12">
      <c r="A27" s="46">
        <v>41395</v>
      </c>
      <c r="B27" s="14">
        <v>22</v>
      </c>
      <c r="C27" s="14"/>
      <c r="D27" s="14"/>
      <c r="E27" s="14"/>
      <c r="F27" s="14"/>
      <c r="G27" s="17"/>
      <c r="H27" s="17"/>
      <c r="I27" s="17"/>
      <c r="J27" s="18">
        <v>907.44756306999989</v>
      </c>
      <c r="K27" s="42"/>
      <c r="L27" s="17"/>
    </row>
    <row r="28" spans="1:12">
      <c r="A28" s="46">
        <v>41426</v>
      </c>
      <c r="B28" s="14">
        <v>20</v>
      </c>
      <c r="C28" s="14"/>
      <c r="D28" s="14"/>
      <c r="E28" s="14"/>
      <c r="F28" s="14"/>
      <c r="G28" s="17"/>
      <c r="H28" s="17"/>
      <c r="I28" s="17"/>
      <c r="J28" s="18">
        <v>886.2930902600001</v>
      </c>
      <c r="K28" s="42"/>
      <c r="L28" s="17"/>
    </row>
    <row r="29" spans="1:12">
      <c r="A29" s="46">
        <v>41456</v>
      </c>
      <c r="B29" s="14">
        <v>23</v>
      </c>
      <c r="C29" s="14"/>
      <c r="D29" s="14"/>
      <c r="E29" s="14"/>
      <c r="F29" s="14"/>
      <c r="G29" s="17"/>
      <c r="H29" s="17"/>
      <c r="I29" s="17"/>
      <c r="J29" s="18">
        <v>755.86943382000004</v>
      </c>
      <c r="K29" s="42"/>
      <c r="L29" s="17"/>
    </row>
    <row r="30" spans="1:12">
      <c r="A30" s="46">
        <v>41487</v>
      </c>
      <c r="B30" s="14">
        <v>22</v>
      </c>
      <c r="C30" s="14"/>
      <c r="D30" s="14"/>
      <c r="E30" s="14"/>
      <c r="F30" s="14"/>
      <c r="G30" s="17"/>
      <c r="H30" s="17"/>
      <c r="I30" s="17"/>
      <c r="J30" s="18">
        <v>511.42125369000001</v>
      </c>
      <c r="K30" s="42"/>
      <c r="L30" s="17"/>
    </row>
    <row r="31" spans="1:12">
      <c r="A31" s="46">
        <v>41518</v>
      </c>
      <c r="B31" s="14">
        <v>21</v>
      </c>
      <c r="C31" s="14"/>
      <c r="D31" s="14"/>
      <c r="E31" s="14"/>
      <c r="F31" s="14"/>
      <c r="G31" s="17"/>
      <c r="H31" s="17"/>
      <c r="I31" s="17"/>
      <c r="J31" s="18">
        <v>712.29126653000003</v>
      </c>
      <c r="K31" s="42"/>
      <c r="L31" s="17"/>
    </row>
    <row r="32" spans="1:12">
      <c r="A32" s="46">
        <v>41548</v>
      </c>
      <c r="B32" s="14">
        <v>23</v>
      </c>
      <c r="C32" s="14"/>
      <c r="D32" s="14"/>
      <c r="E32" s="14"/>
      <c r="F32" s="14"/>
      <c r="G32" s="13"/>
      <c r="H32" s="13"/>
      <c r="I32" s="13"/>
      <c r="J32" s="18">
        <v>846.82232479999993</v>
      </c>
      <c r="K32" s="42"/>
      <c r="L32" s="17"/>
    </row>
    <row r="33" spans="1:12">
      <c r="A33" s="46">
        <v>41579</v>
      </c>
      <c r="B33" s="14">
        <v>21</v>
      </c>
      <c r="C33" s="14"/>
      <c r="D33" s="14"/>
      <c r="E33" s="14"/>
      <c r="F33" s="14"/>
      <c r="G33" s="13"/>
      <c r="H33" s="13"/>
      <c r="I33" s="13"/>
      <c r="J33" s="18">
        <v>777.11301819000005</v>
      </c>
      <c r="K33" s="42"/>
      <c r="L33" s="17"/>
    </row>
    <row r="34" spans="1:12">
      <c r="A34" s="46">
        <v>41609</v>
      </c>
      <c r="B34" s="14">
        <v>20</v>
      </c>
      <c r="C34" s="14"/>
      <c r="D34" s="14"/>
      <c r="E34" s="14"/>
      <c r="F34" s="14"/>
      <c r="G34" s="13"/>
      <c r="H34" s="13"/>
      <c r="I34" s="13"/>
      <c r="J34" s="18">
        <v>623.94932890999996</v>
      </c>
      <c r="K34" s="42"/>
      <c r="L34" s="17"/>
    </row>
    <row r="35" spans="1:12">
      <c r="A35" s="46">
        <v>41640</v>
      </c>
      <c r="B35" s="14">
        <v>22</v>
      </c>
      <c r="C35" s="14"/>
      <c r="D35" s="14"/>
      <c r="E35" s="14"/>
      <c r="F35" s="14"/>
      <c r="G35" s="13"/>
      <c r="H35" s="13"/>
      <c r="I35" s="13"/>
      <c r="J35" s="18">
        <v>1112.01676832</v>
      </c>
      <c r="K35" s="42"/>
      <c r="L35" s="17"/>
    </row>
    <row r="36" spans="1:12">
      <c r="A36" s="46">
        <v>41671</v>
      </c>
      <c r="B36" s="14">
        <v>20</v>
      </c>
      <c r="C36" s="14"/>
      <c r="D36" s="14"/>
      <c r="E36" s="14"/>
      <c r="F36" s="14"/>
      <c r="G36" s="13"/>
      <c r="H36" s="13"/>
      <c r="I36" s="13"/>
      <c r="J36" s="18">
        <v>984.27664455000013</v>
      </c>
      <c r="K36" s="42"/>
      <c r="L36" s="17"/>
    </row>
    <row r="37" spans="1:12">
      <c r="A37" s="46">
        <v>41699</v>
      </c>
      <c r="B37" s="14">
        <v>21</v>
      </c>
      <c r="C37" s="14"/>
      <c r="D37" s="14"/>
      <c r="E37" s="14"/>
      <c r="F37" s="14"/>
      <c r="G37" s="13"/>
      <c r="H37" s="13"/>
      <c r="I37" s="13"/>
      <c r="J37" s="18">
        <v>995.06892375999996</v>
      </c>
      <c r="K37" s="42"/>
      <c r="L37" s="17"/>
    </row>
    <row r="38" spans="1:12">
      <c r="A38" s="46">
        <v>41730</v>
      </c>
      <c r="B38" s="14">
        <v>20</v>
      </c>
      <c r="C38" s="14"/>
      <c r="D38" s="14"/>
      <c r="E38" s="14"/>
      <c r="F38" s="14"/>
      <c r="G38" s="13"/>
      <c r="H38" s="13"/>
      <c r="I38" s="13"/>
      <c r="J38" s="18">
        <v>920.93086638</v>
      </c>
      <c r="K38" s="42"/>
      <c r="L38" s="17"/>
    </row>
    <row r="39" spans="1:12">
      <c r="A39" s="46">
        <v>41760</v>
      </c>
      <c r="B39" s="14">
        <v>21</v>
      </c>
      <c r="C39" s="14"/>
      <c r="D39" s="14"/>
      <c r="E39" s="14"/>
      <c r="F39" s="14"/>
      <c r="G39" s="13"/>
      <c r="H39" s="13"/>
      <c r="I39" s="13"/>
      <c r="J39" s="18">
        <v>861.35482153999988</v>
      </c>
      <c r="K39" s="42"/>
      <c r="L39" s="17"/>
    </row>
    <row r="40" spans="1:12">
      <c r="A40" s="46">
        <v>41791</v>
      </c>
      <c r="B40" s="14">
        <v>21</v>
      </c>
      <c r="C40" s="14"/>
      <c r="D40" s="14"/>
      <c r="E40" s="14"/>
      <c r="F40" s="14"/>
      <c r="G40" s="13"/>
      <c r="H40" s="13"/>
      <c r="I40" s="13"/>
      <c r="J40" s="18">
        <v>900.2566293000001</v>
      </c>
      <c r="K40" s="42"/>
      <c r="L40" s="17"/>
    </row>
    <row r="41" spans="1:12">
      <c r="A41" s="46">
        <v>41821</v>
      </c>
      <c r="B41" s="14">
        <v>23</v>
      </c>
      <c r="C41" s="14"/>
      <c r="D41" s="14"/>
      <c r="E41" s="14"/>
      <c r="F41" s="14"/>
      <c r="G41" s="13"/>
      <c r="H41" s="13"/>
      <c r="I41" s="13"/>
      <c r="J41" s="18">
        <v>785.03297826999994</v>
      </c>
      <c r="K41" s="42"/>
      <c r="L41" s="17"/>
    </row>
    <row r="42" spans="1:12">
      <c r="A42" s="46">
        <v>41852</v>
      </c>
      <c r="B42" s="14">
        <v>21</v>
      </c>
      <c r="C42" s="14"/>
      <c r="D42" s="14"/>
      <c r="E42" s="14"/>
      <c r="F42" s="14"/>
      <c r="G42" s="13"/>
      <c r="H42" s="13"/>
      <c r="I42" s="13"/>
      <c r="J42" s="18">
        <v>696.97768955000004</v>
      </c>
      <c r="K42" s="42"/>
      <c r="L42" s="17"/>
    </row>
    <row r="43" spans="1:12">
      <c r="A43" s="46">
        <v>41883</v>
      </c>
      <c r="B43" s="14">
        <v>22</v>
      </c>
      <c r="C43" s="14"/>
      <c r="D43" s="14"/>
      <c r="E43" s="14"/>
      <c r="F43" s="14"/>
      <c r="G43" s="13"/>
      <c r="H43" s="13"/>
      <c r="I43" s="13"/>
      <c r="J43" s="18">
        <v>921.07974480999906</v>
      </c>
      <c r="K43" s="42"/>
      <c r="L43" s="17"/>
    </row>
    <row r="44" spans="1:12">
      <c r="A44" s="46">
        <v>41913</v>
      </c>
      <c r="B44" s="14">
        <v>23</v>
      </c>
      <c r="C44" s="14"/>
      <c r="D44" s="14"/>
      <c r="E44" s="14"/>
      <c r="F44" s="14"/>
      <c r="G44" s="13"/>
      <c r="H44" s="13"/>
      <c r="I44" s="13"/>
      <c r="J44" s="18">
        <v>950.03696121999997</v>
      </c>
      <c r="K44" s="42"/>
      <c r="L44" s="17"/>
    </row>
    <row r="45" spans="1:12">
      <c r="A45" s="46">
        <v>41944</v>
      </c>
      <c r="B45" s="14">
        <v>20</v>
      </c>
      <c r="C45" s="14"/>
      <c r="D45" s="14"/>
      <c r="E45" s="14"/>
      <c r="F45" s="14"/>
      <c r="G45" s="13"/>
      <c r="H45" s="13"/>
      <c r="I45" s="13"/>
      <c r="J45" s="18">
        <v>726.33134091999898</v>
      </c>
      <c r="K45" s="42"/>
      <c r="L45" s="17"/>
    </row>
    <row r="46" spans="1:12">
      <c r="A46" s="46">
        <v>41974</v>
      </c>
      <c r="B46" s="14">
        <v>21</v>
      </c>
      <c r="C46" s="14"/>
      <c r="D46" s="14"/>
      <c r="E46" s="14"/>
      <c r="F46" s="14"/>
      <c r="G46" s="13"/>
      <c r="H46" s="13"/>
      <c r="I46" s="13"/>
      <c r="J46" s="18">
        <v>759.82714814999997</v>
      </c>
      <c r="K46" s="42"/>
      <c r="L46" s="17"/>
    </row>
    <row r="47" spans="1:12">
      <c r="A47" s="46">
        <v>42005</v>
      </c>
      <c r="B47" s="14">
        <v>21</v>
      </c>
      <c r="C47" s="14"/>
      <c r="D47" s="14"/>
      <c r="E47" s="14"/>
      <c r="F47" s="14"/>
      <c r="G47" s="13"/>
      <c r="H47" s="13"/>
      <c r="I47" s="13"/>
      <c r="J47" s="18">
        <v>906.69090726000047</v>
      </c>
      <c r="K47" s="42"/>
      <c r="L47" s="17"/>
    </row>
    <row r="48" spans="1:12">
      <c r="A48" s="46">
        <v>42036</v>
      </c>
      <c r="B48" s="14">
        <v>20</v>
      </c>
      <c r="C48" s="14"/>
      <c r="D48" s="14"/>
      <c r="E48" s="14"/>
      <c r="F48" s="14"/>
      <c r="G48" s="13"/>
      <c r="H48" s="13"/>
      <c r="I48" s="13"/>
      <c r="J48" s="18">
        <v>789.49096474999999</v>
      </c>
      <c r="K48" s="42"/>
      <c r="L48" s="17"/>
    </row>
    <row r="49" spans="1:12">
      <c r="A49" s="46">
        <v>42064</v>
      </c>
      <c r="B49" s="14">
        <v>22</v>
      </c>
      <c r="C49" s="14"/>
      <c r="D49" s="14"/>
      <c r="E49" s="14"/>
      <c r="F49" s="14"/>
      <c r="G49" s="13"/>
      <c r="H49" s="13"/>
      <c r="I49" s="13"/>
      <c r="J49" s="18">
        <v>944.26222598000004</v>
      </c>
      <c r="K49" s="42"/>
      <c r="L49" s="17"/>
    </row>
    <row r="50" spans="1:12">
      <c r="A50" s="46">
        <v>42095</v>
      </c>
      <c r="B50" s="14">
        <v>20</v>
      </c>
      <c r="C50" s="14"/>
      <c r="D50" s="14"/>
      <c r="E50" s="14"/>
      <c r="F50" s="14"/>
      <c r="G50" s="13"/>
      <c r="H50" s="13"/>
      <c r="I50" s="13"/>
      <c r="J50" s="18">
        <v>828.56899624000005</v>
      </c>
      <c r="K50" s="42"/>
      <c r="L50" s="17"/>
    </row>
    <row r="51" spans="1:12">
      <c r="A51" s="46">
        <v>42125</v>
      </c>
      <c r="B51" s="14">
        <v>20</v>
      </c>
      <c r="C51" s="14"/>
      <c r="D51" s="14"/>
      <c r="E51" s="14"/>
      <c r="F51" s="14"/>
      <c r="G51" s="13"/>
      <c r="H51" s="13"/>
      <c r="I51" s="13"/>
      <c r="J51" s="18">
        <v>738.01421149999999</v>
      </c>
      <c r="K51" s="42"/>
      <c r="L51" s="17"/>
    </row>
    <row r="52" spans="1:12">
      <c r="A52" s="46">
        <v>42156</v>
      </c>
      <c r="B52" s="14">
        <v>22</v>
      </c>
      <c r="C52" s="14"/>
      <c r="D52" s="14"/>
      <c r="E52" s="14"/>
      <c r="F52" s="14"/>
      <c r="G52" s="13"/>
      <c r="H52" s="13"/>
      <c r="I52" s="13"/>
      <c r="J52" s="18">
        <v>921.61041924999995</v>
      </c>
      <c r="K52" s="42"/>
      <c r="L52" s="17"/>
    </row>
    <row r="53" spans="1:12">
      <c r="A53" s="46">
        <v>42186</v>
      </c>
      <c r="B53" s="14">
        <v>23</v>
      </c>
      <c r="C53" s="14"/>
      <c r="D53" s="14"/>
      <c r="E53" s="14"/>
      <c r="F53" s="14"/>
      <c r="G53" s="13"/>
      <c r="H53" s="13"/>
      <c r="I53" s="13"/>
      <c r="J53" s="18">
        <v>582.16587864999997</v>
      </c>
      <c r="K53" s="42"/>
      <c r="L53" s="17"/>
    </row>
    <row r="54" spans="1:12">
      <c r="A54" s="46">
        <v>42218</v>
      </c>
      <c r="B54" s="14">
        <v>21</v>
      </c>
      <c r="C54" s="14"/>
      <c r="D54" s="14"/>
      <c r="E54" s="14"/>
      <c r="F54" s="14"/>
      <c r="G54" s="13"/>
      <c r="H54" s="13"/>
      <c r="I54" s="13"/>
      <c r="J54" s="18">
        <v>464.47420499999998</v>
      </c>
      <c r="K54" s="42"/>
      <c r="L54" s="17"/>
    </row>
    <row r="55" spans="1:12">
      <c r="A55" s="46">
        <v>42248</v>
      </c>
      <c r="B55" s="14">
        <v>22</v>
      </c>
      <c r="C55" s="14"/>
      <c r="D55" s="14"/>
      <c r="E55" s="14"/>
      <c r="F55" s="14"/>
      <c r="G55" s="13"/>
      <c r="H55" s="13"/>
      <c r="I55" s="13"/>
      <c r="J55" s="18">
        <v>563.26775470999996</v>
      </c>
      <c r="K55" s="42"/>
      <c r="L55" s="17"/>
    </row>
    <row r="56" spans="1:12">
      <c r="A56" s="46">
        <v>42278</v>
      </c>
      <c r="B56" s="14">
        <v>22</v>
      </c>
      <c r="C56" s="14"/>
      <c r="D56" s="14"/>
      <c r="E56" s="14"/>
      <c r="F56" s="14"/>
      <c r="G56" s="13"/>
      <c r="H56" s="13"/>
      <c r="I56" s="13"/>
      <c r="J56" s="18">
        <v>586.38526692000005</v>
      </c>
      <c r="K56" s="42"/>
      <c r="L56" s="17"/>
    </row>
    <row r="57" spans="1:12">
      <c r="A57" s="46">
        <v>42309</v>
      </c>
      <c r="B57" s="14">
        <v>21</v>
      </c>
      <c r="C57" s="14"/>
      <c r="D57" s="14"/>
      <c r="E57" s="14"/>
      <c r="F57" s="14"/>
      <c r="G57" s="13"/>
      <c r="H57" s="13"/>
      <c r="I57" s="13"/>
      <c r="J57" s="18">
        <v>576.99600864000001</v>
      </c>
      <c r="K57" s="42"/>
      <c r="L57" s="17"/>
    </row>
    <row r="58" spans="1:12">
      <c r="A58" s="46">
        <v>42339</v>
      </c>
      <c r="B58" s="14">
        <v>22</v>
      </c>
      <c r="C58" s="14"/>
      <c r="D58" s="14"/>
      <c r="E58" s="14"/>
      <c r="F58" s="14"/>
      <c r="G58" s="13"/>
      <c r="H58" s="13"/>
      <c r="I58" s="13"/>
      <c r="J58" s="18">
        <v>563.19135501000005</v>
      </c>
      <c r="K58" s="42"/>
      <c r="L58" s="17"/>
    </row>
    <row r="59" spans="1:12">
      <c r="A59" s="46">
        <v>42371</v>
      </c>
      <c r="B59" s="14">
        <v>20</v>
      </c>
      <c r="C59" s="14"/>
      <c r="D59" s="14"/>
      <c r="E59" s="14"/>
      <c r="F59" s="14"/>
      <c r="G59" s="13"/>
      <c r="H59" s="13"/>
      <c r="I59" s="13"/>
      <c r="J59" s="18">
        <v>601.29584434000003</v>
      </c>
      <c r="K59" s="42"/>
      <c r="L59" s="17"/>
    </row>
    <row r="60" spans="1:12">
      <c r="A60" s="46">
        <v>42403</v>
      </c>
      <c r="B60" s="14">
        <v>21</v>
      </c>
      <c r="C60" s="14"/>
      <c r="D60" s="14"/>
      <c r="E60" s="14"/>
      <c r="F60" s="14"/>
      <c r="G60" s="13"/>
      <c r="H60" s="13"/>
      <c r="I60" s="13"/>
      <c r="J60" s="18">
        <v>633.55732580999995</v>
      </c>
      <c r="K60" s="42"/>
      <c r="L60" s="17"/>
    </row>
    <row r="61" spans="1:12">
      <c r="A61" s="46">
        <v>42435</v>
      </c>
      <c r="B61" s="14">
        <v>21</v>
      </c>
      <c r="C61" s="14"/>
      <c r="D61" s="14"/>
      <c r="E61" s="14"/>
      <c r="F61" s="14"/>
      <c r="G61" s="13"/>
      <c r="H61" s="13"/>
      <c r="I61" s="13"/>
      <c r="J61" s="18">
        <v>612.70703304999995</v>
      </c>
      <c r="K61" s="42"/>
      <c r="L61" s="17"/>
    </row>
    <row r="62" spans="1:12">
      <c r="A62" s="46">
        <v>42467</v>
      </c>
      <c r="B62" s="14">
        <v>21</v>
      </c>
      <c r="C62" s="14"/>
      <c r="D62" s="14"/>
      <c r="E62" s="14"/>
      <c r="F62" s="14"/>
      <c r="G62" s="13"/>
      <c r="H62" s="13"/>
      <c r="I62" s="13"/>
      <c r="J62" s="18">
        <v>572.55385897999997</v>
      </c>
      <c r="K62" s="42"/>
      <c r="L62" s="17"/>
    </row>
    <row r="63" spans="1:12">
      <c r="A63" s="46">
        <v>42499</v>
      </c>
      <c r="B63" s="14">
        <v>22</v>
      </c>
      <c r="C63" s="14"/>
      <c r="D63" s="14"/>
      <c r="E63" s="14"/>
      <c r="F63" s="14"/>
      <c r="G63" s="13"/>
      <c r="H63" s="13"/>
      <c r="I63" s="13"/>
      <c r="J63" s="18">
        <v>492.95013477999998</v>
      </c>
      <c r="K63" s="42"/>
      <c r="L63" s="17"/>
    </row>
    <row r="64" spans="1:12">
      <c r="A64" s="46">
        <v>42531</v>
      </c>
      <c r="B64" s="14">
        <v>22</v>
      </c>
      <c r="C64" s="14"/>
      <c r="D64" s="14"/>
      <c r="E64" s="14"/>
      <c r="F64" s="14"/>
      <c r="G64" s="13"/>
      <c r="H64" s="13"/>
      <c r="I64" s="13"/>
      <c r="J64" s="18">
        <v>659.96252281</v>
      </c>
      <c r="K64" s="42"/>
      <c r="L64" s="17"/>
    </row>
    <row r="65" spans="1:12">
      <c r="A65" s="46">
        <v>42563</v>
      </c>
      <c r="B65" s="14">
        <v>21</v>
      </c>
      <c r="C65" s="14"/>
      <c r="D65" s="14"/>
      <c r="E65" s="14"/>
      <c r="F65" s="14"/>
      <c r="G65" s="13"/>
      <c r="H65" s="13"/>
      <c r="I65" s="13"/>
      <c r="J65" s="18">
        <v>485.35553902999999</v>
      </c>
      <c r="K65" s="42"/>
      <c r="L65" s="17"/>
    </row>
    <row r="66" spans="1:12">
      <c r="A66" s="46">
        <v>42595</v>
      </c>
      <c r="B66" s="14">
        <v>23</v>
      </c>
      <c r="C66" s="14"/>
      <c r="D66" s="14"/>
      <c r="E66" s="14"/>
      <c r="F66" s="14"/>
      <c r="G66" s="13"/>
      <c r="H66" s="13"/>
      <c r="I66" s="13"/>
      <c r="J66" s="18">
        <v>452.33275079999999</v>
      </c>
      <c r="K66" s="42"/>
      <c r="L66" s="17"/>
    </row>
    <row r="67" spans="1:12">
      <c r="A67" s="46">
        <v>42627</v>
      </c>
      <c r="B67" s="14">
        <v>22</v>
      </c>
      <c r="C67" s="14"/>
      <c r="D67" s="14"/>
      <c r="E67" s="14"/>
      <c r="F67" s="14"/>
      <c r="G67" s="13"/>
      <c r="H67" s="13"/>
      <c r="I67" s="13"/>
      <c r="J67" s="18">
        <v>558.20996832000003</v>
      </c>
      <c r="K67" s="42"/>
      <c r="L67" s="17"/>
    </row>
    <row r="68" spans="1:12">
      <c r="A68" s="46">
        <v>42659</v>
      </c>
      <c r="B68" s="14">
        <v>21</v>
      </c>
      <c r="C68" s="14"/>
      <c r="D68" s="14"/>
      <c r="E68" s="14"/>
      <c r="F68" s="14"/>
      <c r="G68" s="13"/>
      <c r="H68" s="13"/>
      <c r="I68" s="13"/>
      <c r="J68" s="18">
        <v>557.97729790999995</v>
      </c>
      <c r="K68" s="42"/>
      <c r="L68" s="17"/>
    </row>
    <row r="69" spans="1:12">
      <c r="A69" s="46">
        <v>42691</v>
      </c>
      <c r="B69" s="14">
        <v>22</v>
      </c>
      <c r="C69" s="14"/>
      <c r="D69" s="14"/>
      <c r="E69" s="14"/>
      <c r="F69" s="14"/>
      <c r="G69" s="13"/>
      <c r="H69" s="13"/>
      <c r="I69" s="13"/>
      <c r="J69" s="18">
        <v>492.31866431999998</v>
      </c>
      <c r="K69" s="42"/>
      <c r="L69" s="17"/>
    </row>
    <row r="70" spans="1:12">
      <c r="A70" s="46">
        <v>42723</v>
      </c>
      <c r="B70" s="14">
        <v>21</v>
      </c>
      <c r="C70" s="14"/>
      <c r="D70" s="14"/>
      <c r="E70" s="14"/>
      <c r="F70" s="14"/>
      <c r="G70" s="13"/>
      <c r="H70" s="13"/>
      <c r="I70" s="13"/>
      <c r="J70" s="18">
        <v>533.51857083000004</v>
      </c>
      <c r="K70" s="42"/>
      <c r="L70" s="17"/>
    </row>
    <row r="71" spans="1:12">
      <c r="A71" s="46">
        <v>42755</v>
      </c>
      <c r="B71" s="14">
        <v>22</v>
      </c>
      <c r="C71" s="14"/>
      <c r="D71" s="14"/>
      <c r="E71" s="14"/>
      <c r="F71" s="14"/>
      <c r="G71" s="13"/>
      <c r="H71" s="13"/>
      <c r="I71" s="13"/>
      <c r="J71" s="18">
        <v>737.43161928999996</v>
      </c>
      <c r="K71" s="42"/>
      <c r="L71" s="17"/>
    </row>
    <row r="72" spans="1:12">
      <c r="A72" s="46">
        <v>42787</v>
      </c>
      <c r="B72" s="14">
        <v>20</v>
      </c>
      <c r="C72" s="14"/>
      <c r="D72" s="14"/>
      <c r="E72" s="14"/>
      <c r="F72" s="14"/>
      <c r="G72" s="13"/>
      <c r="H72" s="13"/>
      <c r="I72" s="13"/>
      <c r="J72" s="18">
        <v>538.11471753000001</v>
      </c>
      <c r="K72" s="42"/>
      <c r="L72" s="17"/>
    </row>
    <row r="73" spans="1:12">
      <c r="A73" s="46">
        <v>42825</v>
      </c>
      <c r="B73" s="14">
        <v>23</v>
      </c>
      <c r="C73" s="14"/>
      <c r="D73" s="14"/>
      <c r="E73" s="14"/>
      <c r="F73" s="14"/>
      <c r="G73" s="13"/>
      <c r="H73" s="13"/>
      <c r="I73" s="13"/>
      <c r="J73" s="18">
        <v>525.23917137000001</v>
      </c>
      <c r="K73" s="42"/>
      <c r="L73" s="17"/>
    </row>
    <row r="74" spans="1:12">
      <c r="A74" s="46">
        <v>42853</v>
      </c>
      <c r="B74" s="14">
        <v>18</v>
      </c>
      <c r="C74" s="14"/>
      <c r="D74" s="14"/>
      <c r="E74" s="14"/>
      <c r="F74" s="14"/>
      <c r="G74" s="13"/>
      <c r="H74" s="13"/>
      <c r="I74" s="13"/>
      <c r="J74" s="18">
        <v>443.83619505000001</v>
      </c>
      <c r="K74" s="42"/>
      <c r="L74" s="17"/>
    </row>
    <row r="75" spans="1:12">
      <c r="A75" s="46">
        <v>42881</v>
      </c>
      <c r="B75" s="14">
        <v>22</v>
      </c>
      <c r="C75" s="14"/>
      <c r="D75" s="14"/>
      <c r="E75" s="14"/>
      <c r="F75" s="14"/>
      <c r="G75" s="13"/>
      <c r="H75" s="13"/>
      <c r="I75" s="13"/>
      <c r="J75" s="18">
        <v>527.55985137000005</v>
      </c>
      <c r="K75" s="42"/>
      <c r="L75" s="17"/>
    </row>
    <row r="76" spans="1:12">
      <c r="A76" s="46">
        <v>42909</v>
      </c>
      <c r="B76" s="14">
        <v>22</v>
      </c>
      <c r="C76" s="14"/>
      <c r="D76" s="14"/>
      <c r="E76" s="14"/>
      <c r="F76" s="14"/>
      <c r="G76" s="13"/>
      <c r="H76" s="13"/>
      <c r="I76" s="13"/>
      <c r="J76" s="18">
        <v>534.73970279000002</v>
      </c>
      <c r="K76" s="42"/>
      <c r="L76" s="17"/>
    </row>
    <row r="77" spans="1:12">
      <c r="A77" s="46">
        <v>42937</v>
      </c>
      <c r="B77" s="14">
        <v>21</v>
      </c>
      <c r="C77" s="14"/>
      <c r="D77" s="14"/>
      <c r="E77" s="14"/>
      <c r="F77" s="14"/>
      <c r="G77" s="13"/>
      <c r="H77" s="13"/>
      <c r="I77" s="13"/>
      <c r="J77" s="18">
        <v>569.32881871999996</v>
      </c>
      <c r="K77" s="42"/>
      <c r="L77" s="17"/>
    </row>
    <row r="78" spans="1:12">
      <c r="A78" s="46">
        <v>42965</v>
      </c>
      <c r="B78" s="14">
        <v>23</v>
      </c>
      <c r="C78" s="14"/>
      <c r="D78" s="14"/>
      <c r="E78" s="14"/>
      <c r="F78" s="14"/>
      <c r="G78" s="13"/>
      <c r="H78" s="13"/>
      <c r="I78" s="13"/>
      <c r="J78" s="18">
        <v>418.52132624000001</v>
      </c>
      <c r="K78" s="42"/>
      <c r="L78" s="17"/>
    </row>
    <row r="79" spans="1:12">
      <c r="A79" s="46">
        <v>42993</v>
      </c>
      <c r="B79" s="14">
        <v>21</v>
      </c>
      <c r="C79" s="14"/>
      <c r="D79" s="14"/>
      <c r="E79" s="14"/>
      <c r="F79" s="14"/>
      <c r="G79" s="13"/>
      <c r="H79" s="13"/>
      <c r="I79" s="13"/>
      <c r="J79" s="18">
        <v>474.30963336000002</v>
      </c>
      <c r="K79" s="42"/>
      <c r="L79" s="17"/>
    </row>
    <row r="80" spans="1:12">
      <c r="A80" s="46">
        <v>43021</v>
      </c>
      <c r="B80" s="14">
        <v>22</v>
      </c>
      <c r="C80" s="14"/>
      <c r="D80" s="14"/>
      <c r="E80" s="14"/>
      <c r="F80" s="14"/>
      <c r="G80" s="13"/>
      <c r="H80" s="13"/>
      <c r="I80" s="13"/>
      <c r="J80" s="18">
        <v>634.55607426999995</v>
      </c>
      <c r="K80" s="42"/>
      <c r="L80" s="17"/>
    </row>
    <row r="81" spans="1:12">
      <c r="A81" s="46">
        <v>43049</v>
      </c>
      <c r="B81" s="14">
        <v>22</v>
      </c>
      <c r="C81" s="14"/>
      <c r="D81" s="14"/>
      <c r="E81" s="14"/>
      <c r="F81" s="14"/>
      <c r="G81" s="13"/>
      <c r="H81" s="13"/>
      <c r="I81" s="13"/>
      <c r="J81" s="18">
        <v>845.47454274999996</v>
      </c>
      <c r="K81" s="42"/>
      <c r="L81" s="17"/>
    </row>
    <row r="82" spans="1:12">
      <c r="A82" s="46">
        <v>43077</v>
      </c>
      <c r="B82" s="14">
        <v>19</v>
      </c>
      <c r="C82" s="14"/>
      <c r="D82" s="14"/>
      <c r="E82" s="14"/>
      <c r="F82" s="14"/>
      <c r="G82" s="13"/>
      <c r="H82" s="13"/>
      <c r="I82" s="13"/>
      <c r="J82" s="18">
        <v>486.33088089</v>
      </c>
      <c r="K82" s="42"/>
      <c r="L82" s="17"/>
    </row>
    <row r="83" spans="1:12">
      <c r="A83" s="46">
        <v>43105</v>
      </c>
      <c r="B83" s="14">
        <v>22</v>
      </c>
      <c r="C83" s="14"/>
      <c r="D83" s="14"/>
      <c r="E83" s="14"/>
      <c r="F83" s="14"/>
      <c r="G83" s="13"/>
      <c r="H83" s="13"/>
      <c r="I83" s="13"/>
      <c r="J83" s="18">
        <v>11550.906915979998</v>
      </c>
      <c r="K83" s="42"/>
      <c r="L83" s="17"/>
    </row>
    <row r="84" spans="1:12">
      <c r="A84" s="46">
        <v>43133</v>
      </c>
      <c r="B84" s="14">
        <v>20</v>
      </c>
      <c r="C84" s="14"/>
      <c r="D84" s="14"/>
      <c r="E84" s="14"/>
      <c r="F84" s="14"/>
      <c r="G84" s="13"/>
      <c r="H84" s="13"/>
      <c r="I84" s="13"/>
      <c r="J84" s="18">
        <v>9132.2574427700001</v>
      </c>
      <c r="K84" s="42"/>
      <c r="L84" s="17"/>
    </row>
    <row r="85" spans="1:12">
      <c r="A85" s="46">
        <v>43161</v>
      </c>
      <c r="B85" s="14">
        <v>21</v>
      </c>
      <c r="C85" s="14"/>
      <c r="D85" s="14"/>
      <c r="E85" s="14"/>
      <c r="F85" s="14"/>
      <c r="G85" s="13"/>
      <c r="H85" s="13"/>
      <c r="I85" s="13"/>
      <c r="J85" s="18">
        <v>9508.631670660001</v>
      </c>
      <c r="K85" s="42"/>
      <c r="L85" s="17"/>
    </row>
    <row r="86" spans="1:12">
      <c r="A86" s="46">
        <v>43192</v>
      </c>
      <c r="B86" s="14">
        <v>20</v>
      </c>
      <c r="C86" s="14"/>
      <c r="D86" s="14"/>
      <c r="E86" s="14"/>
      <c r="F86" s="14"/>
      <c r="G86" s="13"/>
      <c r="H86" s="13"/>
      <c r="I86" s="13"/>
      <c r="J86" s="18">
        <v>10220.543163330001</v>
      </c>
      <c r="K86" s="42"/>
      <c r="L86" s="17"/>
    </row>
    <row r="87" spans="1:12">
      <c r="A87" s="46">
        <v>43222</v>
      </c>
      <c r="B87" s="14">
        <v>22</v>
      </c>
      <c r="C87" s="14"/>
      <c r="D87" s="14"/>
      <c r="E87" s="14"/>
      <c r="F87" s="14"/>
      <c r="G87" s="13"/>
      <c r="H87" s="13"/>
      <c r="I87" s="13"/>
      <c r="J87" s="18">
        <v>8597.4183251399991</v>
      </c>
      <c r="K87" s="42"/>
      <c r="L87" s="17"/>
    </row>
    <row r="88" spans="1:12">
      <c r="A88" s="46">
        <v>43253</v>
      </c>
      <c r="B88" s="14">
        <v>21</v>
      </c>
      <c r="C88" s="14"/>
      <c r="D88" s="14"/>
      <c r="E88" s="14"/>
      <c r="F88" s="14"/>
      <c r="G88" s="13"/>
      <c r="H88" s="13"/>
      <c r="I88" s="13"/>
      <c r="J88" s="18">
        <v>11277.10925829</v>
      </c>
      <c r="K88" s="42"/>
      <c r="L88" s="17"/>
    </row>
    <row r="89" spans="1:12">
      <c r="A89" s="46">
        <v>43283</v>
      </c>
      <c r="B89" s="14">
        <v>22</v>
      </c>
      <c r="C89" s="14"/>
      <c r="D89" s="14"/>
      <c r="E89" s="14"/>
      <c r="F89" s="14"/>
      <c r="G89" s="13"/>
      <c r="H89" s="13"/>
      <c r="I89" s="13"/>
      <c r="J89" s="18">
        <v>6373.0309815199998</v>
      </c>
      <c r="K89" s="42"/>
      <c r="L89" s="17"/>
    </row>
    <row r="90" spans="1:12">
      <c r="A90" s="46">
        <v>43314</v>
      </c>
      <c r="B90" s="14">
        <v>23</v>
      </c>
      <c r="C90" s="14"/>
      <c r="D90" s="14"/>
      <c r="E90" s="14"/>
      <c r="F90" s="14"/>
      <c r="G90" s="13"/>
      <c r="H90" s="13"/>
      <c r="I90" s="13"/>
      <c r="J90" s="18">
        <v>9453.1101111900007</v>
      </c>
      <c r="K90" s="42"/>
      <c r="L90" s="17"/>
    </row>
    <row r="91" spans="1:12">
      <c r="A91" s="46">
        <v>43345</v>
      </c>
      <c r="B91" s="14">
        <v>20</v>
      </c>
      <c r="C91" s="14"/>
      <c r="D91" s="14"/>
      <c r="E91" s="14"/>
      <c r="F91" s="14"/>
      <c r="G91" s="13"/>
      <c r="H91" s="13"/>
      <c r="I91" s="13"/>
      <c r="J91" s="18">
        <v>9642.438385899999</v>
      </c>
      <c r="K91" s="42"/>
      <c r="L91" s="17"/>
    </row>
    <row r="92" spans="1:12">
      <c r="A92" s="46">
        <v>43375</v>
      </c>
      <c r="B92" s="14">
        <v>23</v>
      </c>
      <c r="C92" s="14"/>
      <c r="D92" s="14"/>
      <c r="E92" s="14"/>
      <c r="F92" s="14"/>
      <c r="G92" s="13"/>
      <c r="H92" s="13"/>
      <c r="I92" s="13"/>
      <c r="J92" s="18">
        <v>9080.2089916699988</v>
      </c>
      <c r="K92" s="42"/>
      <c r="L92" s="17"/>
    </row>
    <row r="93" spans="1:12">
      <c r="A93" s="46">
        <v>43406</v>
      </c>
      <c r="B93" s="14">
        <v>22</v>
      </c>
      <c r="C93" s="14"/>
      <c r="D93" s="14"/>
      <c r="E93" s="14"/>
      <c r="F93" s="14"/>
      <c r="G93" s="13"/>
      <c r="H93" s="13"/>
      <c r="I93" s="13"/>
      <c r="J93" s="18">
        <v>9387.2012289699978</v>
      </c>
      <c r="K93" s="42"/>
      <c r="L93" s="17"/>
    </row>
    <row r="94" spans="1:12">
      <c r="A94" s="46">
        <v>43435</v>
      </c>
      <c r="B94" s="14">
        <v>19</v>
      </c>
      <c r="C94" s="14"/>
      <c r="D94" s="14"/>
      <c r="E94" s="14"/>
      <c r="F94" s="14"/>
      <c r="G94" s="13"/>
      <c r="H94" s="13"/>
      <c r="I94" s="13"/>
      <c r="J94" s="18">
        <v>6690.8580450499994</v>
      </c>
      <c r="K94" s="42"/>
      <c r="L94" s="17"/>
    </row>
    <row r="95" spans="1:12">
      <c r="A95" s="46">
        <v>43466</v>
      </c>
      <c r="B95" s="14">
        <v>22</v>
      </c>
      <c r="C95" s="14"/>
      <c r="D95" s="14"/>
      <c r="E95" s="14"/>
      <c r="F95" s="14"/>
      <c r="G95" s="13"/>
      <c r="H95" s="13"/>
      <c r="I95" s="13"/>
      <c r="J95" s="18">
        <v>11533.19048252</v>
      </c>
      <c r="K95" s="42"/>
      <c r="L95" s="17"/>
    </row>
    <row r="96" spans="1:12">
      <c r="A96" s="46">
        <v>43497</v>
      </c>
      <c r="B96" s="14">
        <v>20</v>
      </c>
      <c r="C96" s="14"/>
      <c r="D96" s="14"/>
      <c r="E96" s="14"/>
      <c r="F96" s="14"/>
      <c r="G96" s="13"/>
      <c r="H96" s="13"/>
      <c r="I96" s="13"/>
      <c r="J96" s="18">
        <v>9694.1685416600012</v>
      </c>
      <c r="K96" s="42"/>
      <c r="L96" s="17"/>
    </row>
    <row r="97" spans="1:12">
      <c r="A97" s="46">
        <v>43525</v>
      </c>
      <c r="B97" s="14">
        <v>21</v>
      </c>
      <c r="C97" s="14"/>
      <c r="D97" s="14"/>
      <c r="E97" s="14"/>
      <c r="F97" s="14"/>
      <c r="G97" s="13"/>
      <c r="H97" s="13"/>
      <c r="I97" s="13"/>
      <c r="J97" s="18">
        <v>11701.753811230001</v>
      </c>
      <c r="K97" s="42"/>
      <c r="L97" s="17"/>
    </row>
    <row r="98" spans="1:12">
      <c r="A98" s="46">
        <v>43556</v>
      </c>
      <c r="B98" s="14">
        <v>20</v>
      </c>
      <c r="C98" s="14"/>
      <c r="D98" s="14"/>
      <c r="E98" s="14"/>
      <c r="F98" s="14"/>
      <c r="G98" s="13"/>
      <c r="H98" s="13"/>
      <c r="I98" s="13"/>
      <c r="J98" s="18">
        <v>6646.7236259399997</v>
      </c>
      <c r="K98" s="42"/>
      <c r="L98" s="17"/>
    </row>
    <row r="99" spans="1:12">
      <c r="A99" s="46">
        <v>43586</v>
      </c>
      <c r="B99" s="14">
        <v>22</v>
      </c>
      <c r="C99" s="14"/>
      <c r="D99" s="14"/>
      <c r="E99" s="14"/>
      <c r="F99" s="14"/>
      <c r="G99" s="13"/>
      <c r="H99" s="13"/>
      <c r="I99" s="13"/>
      <c r="J99" s="18">
        <v>8752.1448244699986</v>
      </c>
      <c r="K99" s="42"/>
      <c r="L99" s="17"/>
    </row>
    <row r="100" spans="1:12">
      <c r="A100" s="46">
        <v>43617</v>
      </c>
      <c r="B100" s="14">
        <v>20</v>
      </c>
      <c r="C100" s="14"/>
      <c r="D100" s="14"/>
      <c r="E100" s="14"/>
      <c r="F100" s="14"/>
      <c r="G100" s="13"/>
      <c r="H100" s="13"/>
      <c r="I100" s="13"/>
      <c r="J100" s="18">
        <v>7813.1050417699998</v>
      </c>
      <c r="K100" s="42"/>
      <c r="L100" s="17"/>
    </row>
    <row r="101" spans="1:12">
      <c r="A101" s="46">
        <v>43647</v>
      </c>
      <c r="B101" s="14">
        <v>23</v>
      </c>
      <c r="C101" s="14"/>
      <c r="D101" s="14"/>
      <c r="E101" s="14"/>
      <c r="F101" s="14"/>
      <c r="G101" s="13"/>
      <c r="H101" s="13"/>
      <c r="I101" s="13"/>
      <c r="J101" s="18">
        <v>4625.0569167800004</v>
      </c>
      <c r="K101" s="42"/>
      <c r="L101" s="17"/>
    </row>
    <row r="102" spans="1:12">
      <c r="A102" s="46">
        <v>43678</v>
      </c>
      <c r="B102" s="14">
        <v>22</v>
      </c>
      <c r="C102" s="14"/>
      <c r="D102" s="14"/>
      <c r="E102" s="14"/>
      <c r="F102" s="14"/>
      <c r="G102" s="13"/>
      <c r="H102" s="13"/>
      <c r="I102" s="13"/>
      <c r="J102" s="18">
        <v>7667.7932476900005</v>
      </c>
      <c r="K102" s="42"/>
      <c r="L102" s="17"/>
    </row>
    <row r="103" spans="1:12">
      <c r="A103" s="46">
        <v>43709</v>
      </c>
      <c r="B103" s="14">
        <v>21</v>
      </c>
      <c r="C103" s="14"/>
      <c r="D103" s="14"/>
      <c r="E103" s="14"/>
      <c r="F103" s="14"/>
      <c r="G103" s="13"/>
      <c r="H103" s="13"/>
      <c r="I103" s="13"/>
      <c r="J103" s="18">
        <v>9705.0418040900004</v>
      </c>
      <c r="K103" s="42"/>
      <c r="L103" s="17"/>
    </row>
    <row r="104" spans="1:12">
      <c r="A104" s="46">
        <v>43739</v>
      </c>
      <c r="B104" s="14">
        <v>23</v>
      </c>
      <c r="C104" s="14"/>
      <c r="D104" s="14"/>
      <c r="E104" s="14"/>
      <c r="F104" s="14"/>
      <c r="G104" s="13"/>
      <c r="H104" s="13"/>
      <c r="I104" s="13"/>
      <c r="J104" s="18">
        <v>12133.282180100001</v>
      </c>
      <c r="K104" s="42"/>
      <c r="L104" s="17"/>
    </row>
    <row r="105" spans="1:12">
      <c r="A105" s="46">
        <v>43770</v>
      </c>
      <c r="B105" s="14">
        <v>21</v>
      </c>
      <c r="C105" s="14"/>
      <c r="D105" s="14"/>
      <c r="E105" s="14"/>
      <c r="F105" s="14"/>
      <c r="G105" s="13"/>
      <c r="H105" s="13"/>
      <c r="I105" s="13"/>
      <c r="J105" s="18">
        <v>9379.2489321900011</v>
      </c>
      <c r="K105" s="42"/>
      <c r="L105" s="17"/>
    </row>
    <row r="106" spans="1:12">
      <c r="A106" s="46">
        <v>43800</v>
      </c>
      <c r="B106" s="14">
        <v>20</v>
      </c>
      <c r="C106" s="14"/>
      <c r="D106" s="14"/>
      <c r="E106" s="14"/>
      <c r="F106" s="14"/>
      <c r="G106" s="13"/>
      <c r="H106" s="13"/>
      <c r="I106" s="13"/>
      <c r="J106" s="18">
        <v>7692.1941207199998</v>
      </c>
      <c r="K106" s="42"/>
      <c r="L106" s="17"/>
    </row>
    <row r="107" spans="1:12">
      <c r="A107" s="46">
        <v>43831</v>
      </c>
      <c r="B107" s="14">
        <v>22</v>
      </c>
      <c r="C107" s="14">
        <f t="shared" ref="C107:C133" si="0">G107/$B107</f>
        <v>11006.037727272727</v>
      </c>
      <c r="D107" s="14">
        <f t="shared" ref="D107:D133" si="1">H107/$B107</f>
        <v>128398.16556875008</v>
      </c>
      <c r="E107" s="14">
        <f t="shared" ref="E107:E133" si="2">I107/$B107</f>
        <v>363406.66818181821</v>
      </c>
      <c r="F107" s="14">
        <f t="shared" ref="F107:F122" si="3">(J107+L107)/$B107</f>
        <v>1328.9457240597667</v>
      </c>
      <c r="G107" s="34">
        <v>242132.83</v>
      </c>
      <c r="H107" s="34">
        <v>2824759.6425125017</v>
      </c>
      <c r="I107" s="34">
        <v>7994946.7000000002</v>
      </c>
      <c r="J107" s="18">
        <v>11586.534785919999</v>
      </c>
      <c r="K107" s="42"/>
      <c r="L107" s="43">
        <v>17650.271143394872</v>
      </c>
    </row>
    <row r="108" spans="1:12">
      <c r="A108" s="46">
        <v>43862</v>
      </c>
      <c r="B108" s="14">
        <v>20</v>
      </c>
      <c r="C108" s="14">
        <f t="shared" si="0"/>
        <v>11968.11</v>
      </c>
      <c r="D108" s="14">
        <f t="shared" si="1"/>
        <v>123604.09558712927</v>
      </c>
      <c r="E108" s="14">
        <f t="shared" si="2"/>
        <v>371425.57549999998</v>
      </c>
      <c r="F108" s="14">
        <f t="shared" si="3"/>
        <v>1357.8624006266375</v>
      </c>
      <c r="G108" s="34">
        <v>239362.2</v>
      </c>
      <c r="H108" s="34">
        <v>2472081.9117425852</v>
      </c>
      <c r="I108" s="34">
        <v>7428511.5099999998</v>
      </c>
      <c r="J108" s="18">
        <v>7680.3689938499992</v>
      </c>
      <c r="K108" s="42"/>
      <c r="L108" s="43">
        <v>19476.87901868275</v>
      </c>
    </row>
    <row r="109" spans="1:12">
      <c r="A109" s="46">
        <v>43891</v>
      </c>
      <c r="B109" s="14">
        <v>22</v>
      </c>
      <c r="C109" s="14">
        <f t="shared" si="0"/>
        <v>9493.8000000000011</v>
      </c>
      <c r="D109" s="14">
        <f t="shared" si="1"/>
        <v>123248.5298134878</v>
      </c>
      <c r="E109" s="14">
        <f t="shared" si="2"/>
        <v>587212.4895454545</v>
      </c>
      <c r="F109" s="14">
        <f t="shared" si="3"/>
        <v>1782.6213911738587</v>
      </c>
      <c r="G109" s="34">
        <v>208863.6</v>
      </c>
      <c r="H109" s="34">
        <v>2711467.6558967317</v>
      </c>
      <c r="I109" s="34">
        <v>12918674.77</v>
      </c>
      <c r="J109" s="18">
        <v>13578.674584512091</v>
      </c>
      <c r="K109" s="42"/>
      <c r="L109" s="43">
        <v>25638.9960213128</v>
      </c>
    </row>
    <row r="110" spans="1:12">
      <c r="A110" s="46">
        <v>43922</v>
      </c>
      <c r="B110" s="14">
        <v>20</v>
      </c>
      <c r="C110" s="14">
        <f t="shared" si="0"/>
        <v>10436.958000000001</v>
      </c>
      <c r="D110" s="14">
        <f t="shared" si="1"/>
        <v>117307.01994153131</v>
      </c>
      <c r="E110" s="14">
        <f t="shared" si="2"/>
        <v>395971.4535</v>
      </c>
      <c r="F110" s="14">
        <f t="shared" si="3"/>
        <v>1299.3897150419639</v>
      </c>
      <c r="G110" s="34">
        <v>208739.16</v>
      </c>
      <c r="H110" s="34">
        <v>2346140.3988306262</v>
      </c>
      <c r="I110" s="34">
        <v>7919429.0700000003</v>
      </c>
      <c r="J110" s="18">
        <v>8963.1652469852197</v>
      </c>
      <c r="K110" s="42"/>
      <c r="L110" s="43">
        <v>17024.62905385406</v>
      </c>
    </row>
    <row r="111" spans="1:12">
      <c r="A111" s="46">
        <v>43952</v>
      </c>
      <c r="B111" s="14">
        <v>20</v>
      </c>
      <c r="C111" s="14">
        <f t="shared" si="0"/>
        <v>14034.141500000002</v>
      </c>
      <c r="D111" s="14">
        <f t="shared" si="1"/>
        <v>123591.15290431862</v>
      </c>
      <c r="E111" s="14">
        <f t="shared" si="2"/>
        <v>382443.27749999997</v>
      </c>
      <c r="F111" s="14">
        <f t="shared" si="3"/>
        <v>2277.8665820191309</v>
      </c>
      <c r="G111" s="34">
        <v>280682.83</v>
      </c>
      <c r="H111" s="34">
        <v>2471823.0580863724</v>
      </c>
      <c r="I111" s="34">
        <v>7648865.5499999998</v>
      </c>
      <c r="J111" s="18">
        <v>9657.6225605209511</v>
      </c>
      <c r="K111" s="42"/>
      <c r="L111" s="43">
        <v>35899.709079861663</v>
      </c>
    </row>
    <row r="112" spans="1:12">
      <c r="A112" s="46">
        <v>43983</v>
      </c>
      <c r="B112" s="14">
        <v>22</v>
      </c>
      <c r="C112" s="14">
        <f t="shared" si="0"/>
        <v>15712.45409090909</v>
      </c>
      <c r="D112" s="14">
        <f t="shared" si="1"/>
        <v>137801.2346424656</v>
      </c>
      <c r="E112" s="14">
        <f t="shared" si="2"/>
        <v>354823.22409090906</v>
      </c>
      <c r="F112" s="14">
        <f t="shared" si="3"/>
        <v>1090.3922813789748</v>
      </c>
      <c r="G112" s="34">
        <v>345673.99</v>
      </c>
      <c r="H112" s="34">
        <v>3031627.1621342432</v>
      </c>
      <c r="I112" s="34">
        <v>7806110.9299999997</v>
      </c>
      <c r="J112" s="18">
        <v>10020.974418594855</v>
      </c>
      <c r="K112" s="42"/>
      <c r="L112" s="43">
        <v>13967.655771742589</v>
      </c>
    </row>
    <row r="113" spans="1:12">
      <c r="A113" s="46">
        <v>44013</v>
      </c>
      <c r="B113" s="14">
        <v>23</v>
      </c>
      <c r="C113" s="14">
        <f t="shared" si="0"/>
        <v>13994.313913043477</v>
      </c>
      <c r="D113" s="14">
        <f t="shared" si="1"/>
        <v>123725.33820058826</v>
      </c>
      <c r="E113" s="14">
        <f t="shared" si="2"/>
        <v>315365.51608695654</v>
      </c>
      <c r="F113" s="14">
        <f t="shared" si="3"/>
        <v>1035.6655276307627</v>
      </c>
      <c r="G113" s="34">
        <v>321869.21999999997</v>
      </c>
      <c r="H113" s="34">
        <v>2845682.7786135301</v>
      </c>
      <c r="I113" s="34">
        <v>7253406.8700000001</v>
      </c>
      <c r="J113" s="18">
        <v>3405.7049305951341</v>
      </c>
      <c r="K113" s="42"/>
      <c r="L113" s="43">
        <v>20414.602204912408</v>
      </c>
    </row>
    <row r="114" spans="1:12">
      <c r="A114" s="46">
        <v>44044</v>
      </c>
      <c r="B114" s="14">
        <v>21</v>
      </c>
      <c r="C114" s="14">
        <f t="shared" si="0"/>
        <v>11790.808571428572</v>
      </c>
      <c r="D114" s="14">
        <f t="shared" si="1"/>
        <v>111100.14101435275</v>
      </c>
      <c r="E114" s="14">
        <f t="shared" si="2"/>
        <v>243310.20904761902</v>
      </c>
      <c r="F114" s="14">
        <f t="shared" si="3"/>
        <v>793.46539232062582</v>
      </c>
      <c r="G114" s="34">
        <v>247606.98</v>
      </c>
      <c r="H114" s="34">
        <v>2333102.9613014078</v>
      </c>
      <c r="I114" s="34">
        <v>5109514.3899999997</v>
      </c>
      <c r="J114" s="18">
        <v>6065.1491529891719</v>
      </c>
      <c r="K114" s="42"/>
      <c r="L114" s="43">
        <v>10597.624085743968</v>
      </c>
    </row>
    <row r="115" spans="1:12">
      <c r="A115" s="46">
        <v>44075</v>
      </c>
      <c r="B115" s="14">
        <v>22</v>
      </c>
      <c r="C115" s="14">
        <f t="shared" si="0"/>
        <v>16261.426818181819</v>
      </c>
      <c r="D115" s="14">
        <f t="shared" si="1"/>
        <v>123057.31672969931</v>
      </c>
      <c r="E115" s="14">
        <f t="shared" si="2"/>
        <v>303904.24181818182</v>
      </c>
      <c r="F115" s="14">
        <f t="shared" si="3"/>
        <v>1006.4174242762244</v>
      </c>
      <c r="G115" s="34">
        <v>357751.39</v>
      </c>
      <c r="H115" s="34">
        <v>2707260.9680533847</v>
      </c>
      <c r="I115" s="34">
        <v>6685893.3200000003</v>
      </c>
      <c r="J115" s="18">
        <v>7736.1815920821791</v>
      </c>
      <c r="K115" s="42"/>
      <c r="L115" s="43">
        <v>14405.00174199476</v>
      </c>
    </row>
    <row r="116" spans="1:12">
      <c r="A116" s="46">
        <v>44105</v>
      </c>
      <c r="B116" s="14">
        <v>22</v>
      </c>
      <c r="C116" s="14">
        <f t="shared" si="0"/>
        <v>20097.008181818182</v>
      </c>
      <c r="D116" s="14">
        <f t="shared" si="1"/>
        <v>122755.31883114589</v>
      </c>
      <c r="E116" s="14">
        <f t="shared" si="2"/>
        <v>289115.5509090909</v>
      </c>
      <c r="F116" s="14">
        <f t="shared" si="3"/>
        <v>1270.4443141467693</v>
      </c>
      <c r="G116" s="34">
        <v>442134.18</v>
      </c>
      <c r="H116" s="34">
        <v>2700617.0142852096</v>
      </c>
      <c r="I116" s="34">
        <v>6360542.1200000001</v>
      </c>
      <c r="J116" s="18">
        <v>6916.6691901854274</v>
      </c>
      <c r="K116" s="42"/>
      <c r="L116" s="43">
        <v>21033.105721043499</v>
      </c>
    </row>
    <row r="117" spans="1:12">
      <c r="A117" s="46">
        <v>44136</v>
      </c>
      <c r="B117" s="14">
        <v>21</v>
      </c>
      <c r="C117" s="14">
        <f t="shared" si="0"/>
        <v>18121.713809523808</v>
      </c>
      <c r="D117" s="14">
        <f t="shared" si="1"/>
        <v>116961.780629691</v>
      </c>
      <c r="E117" s="14">
        <f t="shared" si="2"/>
        <v>305516.02142857143</v>
      </c>
      <c r="F117" s="14">
        <f t="shared" si="3"/>
        <v>1363.0696634969249</v>
      </c>
      <c r="G117" s="34">
        <v>380555.99</v>
      </c>
      <c r="H117" s="34">
        <v>2456197.3932235111</v>
      </c>
      <c r="I117" s="34">
        <v>6415836.4500000002</v>
      </c>
      <c r="J117" s="18">
        <v>6413.5641526825893</v>
      </c>
      <c r="K117" s="42"/>
      <c r="L117" s="43">
        <v>22210.898780752832</v>
      </c>
    </row>
    <row r="118" spans="1:12">
      <c r="A118" s="46">
        <v>44166</v>
      </c>
      <c r="B118" s="14">
        <v>22</v>
      </c>
      <c r="C118" s="14">
        <f t="shared" si="0"/>
        <v>13998.607727272727</v>
      </c>
      <c r="D118" s="14">
        <f t="shared" si="1"/>
        <v>99528.347514181456</v>
      </c>
      <c r="E118" s="14">
        <f t="shared" si="2"/>
        <v>241461.32681818184</v>
      </c>
      <c r="F118" s="14">
        <f t="shared" si="3"/>
        <v>856.93198963151508</v>
      </c>
      <c r="G118" s="34">
        <v>307969.37</v>
      </c>
      <c r="H118" s="34">
        <v>2189623.6453119921</v>
      </c>
      <c r="I118" s="34">
        <v>5312149.1900000004</v>
      </c>
      <c r="J118" s="18">
        <v>6077.447108871791</v>
      </c>
      <c r="K118" s="42"/>
      <c r="L118" s="43">
        <v>12775.05666302154</v>
      </c>
    </row>
    <row r="119" spans="1:12">
      <c r="A119" s="46">
        <v>44197</v>
      </c>
      <c r="B119" s="14">
        <v>20</v>
      </c>
      <c r="C119" s="14">
        <f t="shared" si="0"/>
        <v>19726.983</v>
      </c>
      <c r="D119" s="14">
        <f t="shared" si="1"/>
        <v>114657.08987264177</v>
      </c>
      <c r="E119" s="14">
        <f t="shared" si="2"/>
        <v>279675.35550000001</v>
      </c>
      <c r="F119" s="14">
        <f t="shared" si="3"/>
        <v>1171.596343289179</v>
      </c>
      <c r="G119" s="34">
        <v>394539.66</v>
      </c>
      <c r="H119" s="34">
        <v>2293141.7974528354</v>
      </c>
      <c r="I119" s="34">
        <v>5593507.1100000003</v>
      </c>
      <c r="J119" s="18">
        <v>6088.0499110500004</v>
      </c>
      <c r="K119" s="42"/>
      <c r="L119" s="43">
        <v>17343.87695473358</v>
      </c>
    </row>
    <row r="120" spans="1:12">
      <c r="A120" s="46">
        <v>44228</v>
      </c>
      <c r="B120" s="14">
        <v>20</v>
      </c>
      <c r="C120" s="14">
        <f t="shared" si="0"/>
        <v>24717.932000000001</v>
      </c>
      <c r="D120" s="14">
        <f t="shared" si="1"/>
        <v>121066.29799536157</v>
      </c>
      <c r="E120" s="14">
        <f t="shared" si="2"/>
        <v>290993.73749999999</v>
      </c>
      <c r="F120" s="14">
        <f t="shared" si="3"/>
        <v>1229.1673167149561</v>
      </c>
      <c r="G120" s="34">
        <v>494358.64</v>
      </c>
      <c r="H120" s="34">
        <v>2421325.9599072314</v>
      </c>
      <c r="I120" s="34">
        <v>5819874.75</v>
      </c>
      <c r="J120" s="18">
        <v>5583.1069899000004</v>
      </c>
      <c r="K120" s="42"/>
      <c r="L120" s="43">
        <v>19000.23934439912</v>
      </c>
    </row>
    <row r="121" spans="1:12">
      <c r="A121" s="46">
        <v>44256</v>
      </c>
      <c r="B121" s="14">
        <v>23</v>
      </c>
      <c r="C121" s="14">
        <f t="shared" si="0"/>
        <v>24503.963043478263</v>
      </c>
      <c r="D121" s="14">
        <f t="shared" si="1"/>
        <v>118027.75701809162</v>
      </c>
      <c r="E121" s="14">
        <f t="shared" si="2"/>
        <v>266249.80826086958</v>
      </c>
      <c r="F121" s="14">
        <f t="shared" si="3"/>
        <v>941.11765404891173</v>
      </c>
      <c r="G121" s="34">
        <v>563591.15</v>
      </c>
      <c r="H121" s="34">
        <v>2714638.4114161073</v>
      </c>
      <c r="I121" s="34">
        <v>6123745.5899999999</v>
      </c>
      <c r="J121" s="18">
        <v>5517.1036319800005</v>
      </c>
      <c r="K121" s="42"/>
      <c r="L121" s="43">
        <v>16128.60241114497</v>
      </c>
    </row>
    <row r="122" spans="1:12">
      <c r="A122" s="46">
        <v>44287</v>
      </c>
      <c r="B122" s="14">
        <v>20</v>
      </c>
      <c r="C122" s="14">
        <f t="shared" si="0"/>
        <v>25200.7435</v>
      </c>
      <c r="D122" s="14">
        <f t="shared" si="1"/>
        <v>113897.89937974742</v>
      </c>
      <c r="E122" s="14">
        <f t="shared" si="2"/>
        <v>270307.37150000001</v>
      </c>
      <c r="F122" s="14">
        <f t="shared" si="3"/>
        <v>1216.5034668836183</v>
      </c>
      <c r="G122" s="34">
        <v>504014.87</v>
      </c>
      <c r="H122" s="34">
        <v>2277957.9875949486</v>
      </c>
      <c r="I122" s="34">
        <v>5406147.4299999997</v>
      </c>
      <c r="J122" s="18">
        <v>4842.6844142199998</v>
      </c>
      <c r="K122" s="42"/>
      <c r="L122" s="43">
        <v>19487.38492345237</v>
      </c>
    </row>
    <row r="123" spans="1:12">
      <c r="A123" s="46">
        <v>44317</v>
      </c>
      <c r="B123" s="14">
        <v>21</v>
      </c>
      <c r="C123" s="14">
        <f t="shared" si="0"/>
        <v>27911.134761904759</v>
      </c>
      <c r="D123" s="14">
        <f t="shared" si="1"/>
        <v>118232.48400828533</v>
      </c>
      <c r="E123" s="14">
        <f t="shared" si="2"/>
        <v>278679.31</v>
      </c>
      <c r="F123" s="14">
        <f t="shared" ref="F123:F133" si="4">J123/$B123</f>
        <v>862.88212494916957</v>
      </c>
      <c r="G123" s="34">
        <v>586133.82999999996</v>
      </c>
      <c r="H123" s="34">
        <v>2482882.1641739919</v>
      </c>
      <c r="I123" s="34">
        <v>5852265.5099999998</v>
      </c>
      <c r="J123" s="18">
        <v>18120.524623932561</v>
      </c>
      <c r="K123" s="43">
        <v>13665.225316832559</v>
      </c>
      <c r="L123" s="42"/>
    </row>
    <row r="124" spans="1:12">
      <c r="A124" s="46">
        <v>44348</v>
      </c>
      <c r="B124" s="14">
        <v>22</v>
      </c>
      <c r="C124" s="14">
        <f t="shared" si="0"/>
        <v>26419.74818181818</v>
      </c>
      <c r="D124" s="14">
        <f t="shared" si="1"/>
        <v>117353.56582524031</v>
      </c>
      <c r="E124" s="14">
        <f t="shared" si="2"/>
        <v>284410.33153862978</v>
      </c>
      <c r="F124" s="14">
        <f t="shared" si="4"/>
        <v>819.29988324727276</v>
      </c>
      <c r="G124" s="34">
        <v>581234.46</v>
      </c>
      <c r="H124" s="34">
        <v>2581778.4481552867</v>
      </c>
      <c r="I124" s="34">
        <v>6257027.2938498547</v>
      </c>
      <c r="J124" s="18">
        <v>18024.597431440001</v>
      </c>
      <c r="K124" s="43">
        <v>12359.05022176511</v>
      </c>
      <c r="L124" s="42"/>
    </row>
    <row r="125" spans="1:12">
      <c r="A125" s="46">
        <v>44378</v>
      </c>
      <c r="B125" s="14">
        <v>22</v>
      </c>
      <c r="C125" s="14">
        <f t="shared" si="0"/>
        <v>19067.507272727271</v>
      </c>
      <c r="D125" s="14">
        <f t="shared" si="1"/>
        <v>116959.64506459801</v>
      </c>
      <c r="E125" s="14">
        <f t="shared" si="2"/>
        <v>283198.69614873815</v>
      </c>
      <c r="F125" s="14">
        <f t="shared" si="4"/>
        <v>546.17164201362482</v>
      </c>
      <c r="G125" s="34">
        <v>419485.16</v>
      </c>
      <c r="H125" s="34">
        <v>2573112.1914211563</v>
      </c>
      <c r="I125" s="34">
        <v>6230371.315272239</v>
      </c>
      <c r="J125" s="18">
        <v>12015.776124299746</v>
      </c>
      <c r="K125" s="43">
        <v>9933.5047930997462</v>
      </c>
      <c r="L125" s="42"/>
    </row>
    <row r="126" spans="1:12">
      <c r="A126" s="46">
        <v>44409</v>
      </c>
      <c r="B126" s="14">
        <v>22</v>
      </c>
      <c r="C126" s="14">
        <f t="shared" si="0"/>
        <v>20785.708827593629</v>
      </c>
      <c r="D126" s="14">
        <f t="shared" si="1"/>
        <v>113756.8672767323</v>
      </c>
      <c r="E126" s="14">
        <f t="shared" si="2"/>
        <v>261415.1974301154</v>
      </c>
      <c r="F126" s="14">
        <f t="shared" si="4"/>
        <v>587.2063268891028</v>
      </c>
      <c r="G126" s="34">
        <v>457285.59420705988</v>
      </c>
      <c r="H126" s="34">
        <v>2502651.0800881106</v>
      </c>
      <c r="I126" s="34">
        <v>5751134.3434625389</v>
      </c>
      <c r="J126" s="18">
        <v>12918.539191560261</v>
      </c>
      <c r="K126" s="43">
        <v>8580.0550857602611</v>
      </c>
      <c r="L126" s="42"/>
    </row>
    <row r="127" spans="1:12">
      <c r="A127" s="46">
        <v>44440</v>
      </c>
      <c r="B127" s="14">
        <v>22</v>
      </c>
      <c r="C127" s="14">
        <f t="shared" si="0"/>
        <v>30309.909090909092</v>
      </c>
      <c r="D127" s="14">
        <f t="shared" si="1"/>
        <v>122578.07359090909</v>
      </c>
      <c r="E127" s="14">
        <f t="shared" si="2"/>
        <v>301080.9762727273</v>
      </c>
      <c r="F127" s="14">
        <f t="shared" si="4"/>
        <v>886.45302121310306</v>
      </c>
      <c r="G127" s="34">
        <v>666818</v>
      </c>
      <c r="H127" s="34">
        <v>2696717.6189999999</v>
      </c>
      <c r="I127" s="34">
        <v>6623781.4780000001</v>
      </c>
      <c r="J127" s="18">
        <v>19501.966466688267</v>
      </c>
      <c r="K127" s="43">
        <v>13207.927434198269</v>
      </c>
      <c r="L127" s="42"/>
    </row>
    <row r="128" spans="1:12">
      <c r="A128" s="46">
        <v>44470</v>
      </c>
      <c r="B128" s="14">
        <v>21</v>
      </c>
      <c r="C128" s="14">
        <f t="shared" si="0"/>
        <v>27776.766666666666</v>
      </c>
      <c r="D128" s="14">
        <f t="shared" si="1"/>
        <v>121264.15961904761</v>
      </c>
      <c r="E128" s="14">
        <f t="shared" si="2"/>
        <v>321600.96576190478</v>
      </c>
      <c r="F128" s="14">
        <f t="shared" si="4"/>
        <v>928.13209128342817</v>
      </c>
      <c r="G128" s="34">
        <v>583312.1</v>
      </c>
      <c r="H128" s="34">
        <v>2546547.352</v>
      </c>
      <c r="I128" s="34">
        <v>6753620.2810000004</v>
      </c>
      <c r="J128" s="18">
        <v>19490.773916951992</v>
      </c>
      <c r="K128" s="43">
        <v>14148.924580141989</v>
      </c>
      <c r="L128" s="42"/>
    </row>
    <row r="129" spans="1:12">
      <c r="A129" s="46">
        <v>44501</v>
      </c>
      <c r="B129" s="14">
        <v>22</v>
      </c>
      <c r="C129" s="14">
        <f t="shared" si="0"/>
        <v>27329.668999999998</v>
      </c>
      <c r="D129" s="14">
        <f t="shared" si="1"/>
        <v>122895.65445454545</v>
      </c>
      <c r="E129" s="14">
        <f t="shared" si="2"/>
        <v>309563.04095454543</v>
      </c>
      <c r="F129" s="14">
        <f t="shared" si="4"/>
        <v>1062.6270141119019</v>
      </c>
      <c r="G129" s="34">
        <v>601252.71799999999</v>
      </c>
      <c r="H129" s="34">
        <v>2703704.398</v>
      </c>
      <c r="I129" s="34">
        <v>6810386.9009999996</v>
      </c>
      <c r="J129" s="18">
        <v>23377.794310461839</v>
      </c>
      <c r="K129" s="43">
        <v>17959.555707141841</v>
      </c>
      <c r="L129" s="42"/>
    </row>
    <row r="130" spans="1:12">
      <c r="A130" s="46">
        <v>44531</v>
      </c>
      <c r="B130" s="14">
        <v>23</v>
      </c>
      <c r="C130" s="14">
        <f t="shared" si="0"/>
        <v>14209.735565217392</v>
      </c>
      <c r="D130" s="14">
        <f t="shared" si="1"/>
        <v>103975.91139130434</v>
      </c>
      <c r="E130" s="14">
        <f t="shared" si="2"/>
        <v>247964.98778260869</v>
      </c>
      <c r="F130" s="14">
        <f t="shared" si="4"/>
        <v>581.57378707251303</v>
      </c>
      <c r="G130" s="34">
        <v>326823.91800000001</v>
      </c>
      <c r="H130" s="34">
        <v>2391445.9619999998</v>
      </c>
      <c r="I130" s="34">
        <v>5703194.7189999996</v>
      </c>
      <c r="J130" s="18">
        <v>13376.1971026678</v>
      </c>
      <c r="K130" s="43">
        <v>9268.6529252978307</v>
      </c>
      <c r="L130" s="42"/>
    </row>
    <row r="131" spans="1:12">
      <c r="A131" s="46">
        <v>44562</v>
      </c>
      <c r="B131" s="14">
        <v>21</v>
      </c>
      <c r="C131" s="14">
        <f t="shared" si="0"/>
        <v>21857.559857142856</v>
      </c>
      <c r="D131" s="14">
        <f t="shared" si="1"/>
        <v>125938.63057142857</v>
      </c>
      <c r="E131" s="14">
        <f t="shared" si="2"/>
        <v>369708.17623809527</v>
      </c>
      <c r="F131" s="14">
        <f t="shared" si="4"/>
        <v>730.69327464751177</v>
      </c>
      <c r="G131" s="34">
        <v>459008.75699999998</v>
      </c>
      <c r="H131" s="34">
        <v>2644711.2420000001</v>
      </c>
      <c r="I131" s="34">
        <v>7763871.7010000004</v>
      </c>
      <c r="J131" s="18">
        <v>15344.558767597748</v>
      </c>
      <c r="K131" s="43">
        <v>9719.3663294277467</v>
      </c>
      <c r="L131" s="42"/>
    </row>
    <row r="132" spans="1:12">
      <c r="A132" s="46">
        <v>44593</v>
      </c>
      <c r="B132" s="14">
        <v>20</v>
      </c>
      <c r="C132" s="14">
        <f t="shared" si="0"/>
        <v>24617.953449999997</v>
      </c>
      <c r="D132" s="14">
        <f t="shared" si="1"/>
        <v>145724.81490000003</v>
      </c>
      <c r="E132" s="14">
        <f t="shared" si="2"/>
        <v>312128.5416</v>
      </c>
      <c r="F132" s="14">
        <f t="shared" si="4"/>
        <v>741.35223525956997</v>
      </c>
      <c r="G132" s="34">
        <v>492359.06899999996</v>
      </c>
      <c r="H132" s="34">
        <v>2914496.2980000004</v>
      </c>
      <c r="I132" s="34">
        <v>6242570.8320000004</v>
      </c>
      <c r="J132" s="18">
        <v>14827.0447051914</v>
      </c>
      <c r="K132" s="43">
        <v>11606.204800871399</v>
      </c>
      <c r="L132" s="42"/>
    </row>
    <row r="133" spans="1:12">
      <c r="A133" s="46">
        <v>44621</v>
      </c>
      <c r="B133" s="14">
        <v>23</v>
      </c>
      <c r="C133" s="14">
        <f t="shared" si="0"/>
        <v>21930.897217391303</v>
      </c>
      <c r="D133" s="14">
        <f t="shared" si="1"/>
        <v>137442.47713043477</v>
      </c>
      <c r="E133" s="14">
        <f t="shared" si="2"/>
        <v>359131.29191304347</v>
      </c>
      <c r="F133" s="14">
        <f t="shared" si="4"/>
        <v>863.86392802769001</v>
      </c>
      <c r="G133" s="34">
        <v>504410.636</v>
      </c>
      <c r="H133" s="34">
        <v>3161176.9739999999</v>
      </c>
      <c r="I133" s="34">
        <v>8260019.7139999997</v>
      </c>
      <c r="J133" s="18">
        <v>19868.870344636871</v>
      </c>
      <c r="K133" s="43">
        <v>12845.68728543687</v>
      </c>
      <c r="L133" s="42"/>
    </row>
    <row r="134" spans="1:12">
      <c r="A134" s="46">
        <v>44652</v>
      </c>
      <c r="B134" s="14">
        <v>19</v>
      </c>
      <c r="C134" s="14">
        <f t="shared" ref="C134:C137" si="5">G134/$B134</f>
        <v>24476.29505263158</v>
      </c>
      <c r="D134" s="14">
        <f t="shared" ref="D134:D137" si="6">H134/$B134</f>
        <v>139138.32526315789</v>
      </c>
      <c r="E134" s="14">
        <f t="shared" ref="E134:E137" si="7">I134/$B134</f>
        <v>349885.06352631579</v>
      </c>
      <c r="F134" s="14">
        <f t="shared" ref="F134:F138" si="8">J134/$B134</f>
        <v>799.5263428493414</v>
      </c>
      <c r="G134" s="34">
        <v>465049.60600000003</v>
      </c>
      <c r="H134" s="34">
        <v>2643628.1800000002</v>
      </c>
      <c r="I134" s="34">
        <v>6647816.2070000004</v>
      </c>
      <c r="J134" s="18">
        <v>15191.000514137486</v>
      </c>
      <c r="K134" s="43">
        <v>9642.0692228574844</v>
      </c>
      <c r="L134" s="42"/>
    </row>
    <row r="135" spans="1:12">
      <c r="A135" s="46">
        <v>44682</v>
      </c>
      <c r="B135" s="14">
        <v>22</v>
      </c>
      <c r="C135" s="14">
        <f t="shared" si="5"/>
        <v>23600.160863636364</v>
      </c>
      <c r="D135" s="14">
        <f t="shared" si="6"/>
        <v>149976.02913636362</v>
      </c>
      <c r="E135" s="14">
        <f t="shared" si="7"/>
        <v>325597.81172727275</v>
      </c>
      <c r="F135" s="14">
        <f t="shared" si="8"/>
        <v>848.10214831324083</v>
      </c>
      <c r="G135" s="34">
        <v>519203.53899999999</v>
      </c>
      <c r="H135" s="34">
        <v>3299472.6409999998</v>
      </c>
      <c r="I135" s="34">
        <v>7163151.858</v>
      </c>
      <c r="J135" s="18">
        <v>18658.247262891298</v>
      </c>
      <c r="K135" s="43">
        <v>12814.779283161279</v>
      </c>
      <c r="L135" s="42"/>
    </row>
    <row r="136" spans="1:12">
      <c r="A136" s="46">
        <v>44713</v>
      </c>
      <c r="B136" s="14">
        <v>22</v>
      </c>
      <c r="C136" s="14">
        <f t="shared" si="5"/>
        <v>18440.595636363636</v>
      </c>
      <c r="D136" s="14">
        <f t="shared" si="6"/>
        <v>155189.14977272728</v>
      </c>
      <c r="E136" s="14">
        <f t="shared" si="7"/>
        <v>367457.54440909089</v>
      </c>
      <c r="F136" s="14">
        <f t="shared" si="8"/>
        <v>1369.2592444578097</v>
      </c>
      <c r="G136" s="34">
        <v>405693.10399999999</v>
      </c>
      <c r="H136" s="34">
        <v>3414161.2949999999</v>
      </c>
      <c r="I136" s="34">
        <v>8084065.977</v>
      </c>
      <c r="J136" s="18">
        <v>30123.703378071812</v>
      </c>
      <c r="K136" s="43">
        <v>25021.295321731814</v>
      </c>
      <c r="L136" s="42"/>
    </row>
    <row r="137" spans="1:12">
      <c r="A137" s="46">
        <v>44743</v>
      </c>
      <c r="B137" s="14">
        <v>21</v>
      </c>
      <c r="C137" s="14">
        <f t="shared" si="5"/>
        <v>14375.722</v>
      </c>
      <c r="D137" s="14">
        <f t="shared" si="6"/>
        <v>157731.12033333333</v>
      </c>
      <c r="E137" s="14">
        <f t="shared" si="7"/>
        <v>375556.91214285715</v>
      </c>
      <c r="F137" s="14">
        <f t="shared" si="8"/>
        <v>704.02594278875711</v>
      </c>
      <c r="G137" s="34">
        <v>301890.16200000001</v>
      </c>
      <c r="H137" s="34">
        <v>3312353.5269999998</v>
      </c>
      <c r="I137" s="34">
        <v>7886695.1550000003</v>
      </c>
      <c r="J137" s="18">
        <v>14784.5447985639</v>
      </c>
      <c r="K137" s="43">
        <v>12938.169435653921</v>
      </c>
      <c r="L137" s="42"/>
    </row>
    <row r="138" spans="1:12">
      <c r="A138" s="46">
        <v>44774</v>
      </c>
      <c r="B138" s="14">
        <v>23</v>
      </c>
      <c r="C138" s="14">
        <f t="shared" ref="C138" si="9">G138/$B138</f>
        <v>13621.165173913043</v>
      </c>
      <c r="D138" s="14">
        <f t="shared" ref="D138" si="10">H138/$B138</f>
        <v>140737.84230434784</v>
      </c>
      <c r="E138" s="14">
        <f t="shared" ref="E138" si="11">I138/$B138</f>
        <v>256636.84234782608</v>
      </c>
      <c r="F138" s="14">
        <f t="shared" si="8"/>
        <v>687.23289334922174</v>
      </c>
      <c r="G138" s="34">
        <v>313286.799</v>
      </c>
      <c r="H138" s="34">
        <v>3236970.3730000001</v>
      </c>
      <c r="I138" s="34">
        <v>5902647.3739999998</v>
      </c>
      <c r="J138" s="18">
        <v>15806.356547032099</v>
      </c>
      <c r="K138" s="43">
        <v>9810.8462171421215</v>
      </c>
      <c r="L138" s="42"/>
    </row>
    <row r="139" spans="1:12">
      <c r="A139" s="46">
        <v>44805</v>
      </c>
      <c r="B139" s="14">
        <v>22</v>
      </c>
      <c r="C139" s="14">
        <f t="shared" ref="C139" si="12">G139/$B139</f>
        <v>18328.446772727275</v>
      </c>
      <c r="D139" s="14">
        <f t="shared" ref="D139" si="13">H139/$B139</f>
        <v>160330.11927272726</v>
      </c>
      <c r="E139" s="14">
        <f t="shared" ref="E139" si="14">I139/$B139</f>
        <v>342811.32827272726</v>
      </c>
      <c r="F139" s="14">
        <f t="shared" ref="F139" si="15">J139/$B139</f>
        <v>971.45850267107733</v>
      </c>
      <c r="G139" s="34">
        <v>403225.82900000003</v>
      </c>
      <c r="H139" s="34">
        <v>3527262.6239999998</v>
      </c>
      <c r="I139" s="34">
        <v>7541849.2220000001</v>
      </c>
      <c r="J139" s="18">
        <v>21372.0870587637</v>
      </c>
      <c r="K139" s="43">
        <v>15223.2278406637</v>
      </c>
      <c r="L139" s="42"/>
    </row>
    <row r="140" spans="1:12">
      <c r="A140" s="46">
        <v>44835</v>
      </c>
      <c r="B140" s="14">
        <v>21</v>
      </c>
      <c r="C140" s="14">
        <f t="shared" ref="C140" si="16">G140/$B140</f>
        <v>15808.867333333332</v>
      </c>
      <c r="D140" s="14">
        <f t="shared" ref="D140" si="17">H140/$B140</f>
        <v>155682.49347619046</v>
      </c>
      <c r="E140" s="14">
        <f t="shared" ref="E140" si="18">I140/$B140</f>
        <v>394484.01833333331</v>
      </c>
      <c r="F140" s="14">
        <f t="shared" ref="F140" si="19">J140/$B140</f>
        <v>989.3934011349096</v>
      </c>
      <c r="G140" s="34">
        <v>331986.21399999998</v>
      </c>
      <c r="H140" s="34">
        <v>3269332.3629999999</v>
      </c>
      <c r="I140" s="34">
        <v>8284164.3849999998</v>
      </c>
      <c r="J140" s="18">
        <v>20777.261423833101</v>
      </c>
      <c r="K140" s="43">
        <v>15387.33818787308</v>
      </c>
      <c r="L140" s="42"/>
    </row>
    <row r="141" spans="1:12">
      <c r="A141" s="46">
        <v>44866</v>
      </c>
      <c r="B141" s="14">
        <v>22</v>
      </c>
      <c r="C141" s="14">
        <f t="shared" ref="C141" si="20">G141/$B141</f>
        <v>18208.376909090908</v>
      </c>
      <c r="D141" s="14">
        <f t="shared" ref="D141" si="21">H141/$B141</f>
        <v>163241.53318181817</v>
      </c>
      <c r="E141" s="14">
        <f t="shared" ref="E141" si="22">I141/$B141</f>
        <v>421741.43400000001</v>
      </c>
      <c r="F141" s="14">
        <f t="shared" ref="F141:F142" si="23">J141/$B141</f>
        <v>1603.1185753694183</v>
      </c>
      <c r="G141" s="34">
        <v>400584.29200000002</v>
      </c>
      <c r="H141" s="34">
        <v>3591313.73</v>
      </c>
      <c r="I141" s="34">
        <v>9278311.5480000004</v>
      </c>
      <c r="J141" s="18">
        <v>35268.608658127203</v>
      </c>
      <c r="K141" s="43">
        <v>27857.01139274723</v>
      </c>
      <c r="L141" s="42"/>
    </row>
    <row r="142" spans="1:12">
      <c r="A142" s="46">
        <v>44896</v>
      </c>
      <c r="B142" s="14">
        <v>21</v>
      </c>
      <c r="C142" s="14">
        <f t="shared" ref="C142" si="24">G142/$B142</f>
        <v>12097.212952380953</v>
      </c>
      <c r="D142" s="14">
        <f t="shared" ref="D142" si="25">H142/$B142</f>
        <v>152385.7300952381</v>
      </c>
      <c r="E142" s="14">
        <f t="shared" ref="E142" si="26">I142/$B142</f>
        <v>373604.71233333333</v>
      </c>
      <c r="F142" s="14">
        <f t="shared" si="23"/>
        <v>916.91427974776195</v>
      </c>
      <c r="G142" s="34">
        <v>254041.47200000001</v>
      </c>
      <c r="H142" s="34">
        <v>3200100.3319999999</v>
      </c>
      <c r="I142" s="34">
        <v>7845698.9589999998</v>
      </c>
      <c r="J142" s="18">
        <v>19255.199874703001</v>
      </c>
      <c r="K142" s="43">
        <v>14820.916552433026</v>
      </c>
      <c r="L142" s="42"/>
    </row>
    <row r="143" spans="1:12">
      <c r="A143" s="46">
        <v>44927</v>
      </c>
      <c r="B143" s="14">
        <v>22</v>
      </c>
      <c r="C143" s="14">
        <f t="shared" ref="C143" si="27">G143/$B143</f>
        <v>19308.866454545452</v>
      </c>
      <c r="D143" s="14">
        <f t="shared" ref="D143" si="28">H143/$B143</f>
        <v>157840.03440909091</v>
      </c>
      <c r="E143" s="14">
        <f t="shared" ref="E143" si="29">I143/$B143</f>
        <v>387929.7953181818</v>
      </c>
      <c r="F143" s="14">
        <f t="shared" ref="F143" si="30">J143/$B143</f>
        <v>1043.6920499931819</v>
      </c>
      <c r="G143" s="34">
        <v>424795.06199999998</v>
      </c>
      <c r="H143" s="34">
        <v>3472480.7570000002</v>
      </c>
      <c r="I143" s="34">
        <v>8534455.4969999995</v>
      </c>
      <c r="J143" s="18">
        <v>22961.225099849999</v>
      </c>
      <c r="K143" s="43">
        <v>17108.52</v>
      </c>
      <c r="L143" s="42"/>
    </row>
    <row r="144" spans="1:12">
      <c r="A144" s="46">
        <v>44958</v>
      </c>
      <c r="B144" s="14">
        <v>20</v>
      </c>
      <c r="C144" s="14">
        <f t="shared" ref="C144" si="31">G144/$B144</f>
        <v>23505.4084</v>
      </c>
      <c r="D144" s="14">
        <f t="shared" ref="D144" si="32">H144/$B144</f>
        <v>167126.17845000001</v>
      </c>
      <c r="E144" s="14">
        <f t="shared" ref="E144" si="33">I144/$B144</f>
        <v>415978.72255000001</v>
      </c>
      <c r="F144" s="14">
        <f t="shared" ref="F144" si="34">J144/$B144</f>
        <v>1274.5004242239715</v>
      </c>
      <c r="G144" s="34">
        <v>470108.16800000001</v>
      </c>
      <c r="H144" s="34">
        <v>3342523.5690000001</v>
      </c>
      <c r="I144" s="34">
        <v>8319574.4510000004</v>
      </c>
      <c r="J144" s="18">
        <v>25490.008484479429</v>
      </c>
      <c r="K144" s="43">
        <v>20663.07245241943</v>
      </c>
      <c r="L144" s="42"/>
    </row>
    <row r="145" spans="1:12">
      <c r="A145" s="46">
        <v>44986</v>
      </c>
      <c r="B145" s="14">
        <v>23</v>
      </c>
      <c r="C145" s="14">
        <f t="shared" ref="C145" si="35">G145/$B145</f>
        <v>21877.329695652174</v>
      </c>
      <c r="D145" s="14">
        <f t="shared" ref="D145" si="36">H145/$B145</f>
        <v>171974.43517391305</v>
      </c>
      <c r="E145" s="14">
        <f t="shared" ref="E145" si="37">I145/$B145</f>
        <v>461354.72347826092</v>
      </c>
      <c r="F145" s="14">
        <f t="shared" ref="F145" si="38">J145/$B145</f>
        <v>1654.4171063076517</v>
      </c>
      <c r="G145" s="34">
        <v>503178.58299999998</v>
      </c>
      <c r="H145" s="34">
        <v>3955412.0090000001</v>
      </c>
      <c r="I145" s="34">
        <v>10611158.640000001</v>
      </c>
      <c r="J145" s="18">
        <v>38051.593445075989</v>
      </c>
      <c r="K145" s="43">
        <v>33482.872684265989</v>
      </c>
      <c r="L145" s="42"/>
    </row>
    <row r="146" spans="1:12">
      <c r="A146" s="46">
        <v>45017</v>
      </c>
      <c r="B146" s="14">
        <v>18</v>
      </c>
      <c r="C146" s="14">
        <f t="shared" ref="C146" si="39">G146/$B146</f>
        <v>19093.859944444444</v>
      </c>
      <c r="D146" s="14">
        <f t="shared" ref="D146" si="40">H146/$B146</f>
        <v>163693.73388888888</v>
      </c>
      <c r="E146" s="14">
        <f t="shared" ref="E146" si="41">I146/$B146</f>
        <v>483767.37377777777</v>
      </c>
      <c r="F146" s="14">
        <f t="shared" ref="F146" si="42">J146/$B146</f>
        <v>1045.8881906727875</v>
      </c>
      <c r="G146" s="34">
        <v>343689.47899999999</v>
      </c>
      <c r="H146" s="34">
        <v>2946487.21</v>
      </c>
      <c r="I146" s="34">
        <v>8707812.7280000001</v>
      </c>
      <c r="J146" s="18">
        <v>18825.987432110174</v>
      </c>
      <c r="K146" s="43">
        <v>15132.215152300176</v>
      </c>
      <c r="L146" s="42"/>
    </row>
    <row r="147" spans="1:12">
      <c r="A147" s="46">
        <v>45047</v>
      </c>
      <c r="B147" s="14">
        <v>22</v>
      </c>
      <c r="C147" s="14">
        <f t="shared" ref="C147" si="43">G147/$B147</f>
        <v>21563.169636363637</v>
      </c>
      <c r="D147" s="14">
        <f t="shared" ref="D147" si="44">H147/$B147</f>
        <v>173519.06972727273</v>
      </c>
      <c r="E147" s="14">
        <f t="shared" ref="E147" si="45">I147/$B147</f>
        <v>432254.20486363635</v>
      </c>
      <c r="F147" s="14">
        <f t="shared" ref="F147" si="46">J147/$B147</f>
        <v>971.99312364096807</v>
      </c>
      <c r="G147" s="34">
        <v>474389.73200000002</v>
      </c>
      <c r="H147" s="34">
        <v>3817419.534</v>
      </c>
      <c r="I147" s="34">
        <v>9509592.5069999993</v>
      </c>
      <c r="J147" s="18">
        <v>21383.848720101298</v>
      </c>
      <c r="K147" s="43">
        <v>17395.659297461298</v>
      </c>
      <c r="L147" s="42"/>
    </row>
    <row r="148" spans="1:12">
      <c r="A148" s="46">
        <v>45078</v>
      </c>
      <c r="B148" s="14">
        <v>22</v>
      </c>
      <c r="C148" s="14">
        <f t="shared" ref="C148" si="47">G148/$B148</f>
        <v>23778.326636363636</v>
      </c>
      <c r="D148" s="14">
        <f t="shared" ref="D148" si="48">H148/$B148</f>
        <v>173332.05727272725</v>
      </c>
      <c r="E148" s="14">
        <f t="shared" ref="E148" si="49">I148/$B148</f>
        <v>422305.66850000003</v>
      </c>
      <c r="F148" s="14">
        <f t="shared" ref="F148" si="50">J148/$B148</f>
        <v>1816.9715604486496</v>
      </c>
      <c r="G148" s="34">
        <v>523123.18599999999</v>
      </c>
      <c r="H148" s="34">
        <v>3813305.26</v>
      </c>
      <c r="I148" s="34">
        <v>9290724.7070000004</v>
      </c>
      <c r="J148" s="18">
        <v>39973.37432987029</v>
      </c>
      <c r="K148" s="43">
        <v>35073.645502110288</v>
      </c>
      <c r="L148" s="42"/>
    </row>
    <row r="149" spans="1:12">
      <c r="A149" s="46">
        <v>45108</v>
      </c>
      <c r="B149" s="14">
        <v>21</v>
      </c>
      <c r="C149" s="14">
        <f t="shared" ref="C149" si="51">G149/$B149</f>
        <v>20160.453095238096</v>
      </c>
      <c r="D149" s="14">
        <f t="shared" ref="D149" si="52">H149/$B149</f>
        <v>159121.33914285715</v>
      </c>
      <c r="E149" s="14">
        <f t="shared" ref="E149" si="53">I149/$B149</f>
        <v>423455.96114285715</v>
      </c>
      <c r="F149" s="14">
        <f t="shared" ref="F149" si="54">J149/$B149</f>
        <v>841.99916712706045</v>
      </c>
      <c r="G149" s="34">
        <v>423369.51500000001</v>
      </c>
      <c r="H149" s="34">
        <v>3341548.122</v>
      </c>
      <c r="I149" s="34">
        <v>8892575.1840000004</v>
      </c>
      <c r="J149" s="18">
        <v>17681.982509668269</v>
      </c>
      <c r="K149" s="43">
        <v>15867.753687318271</v>
      </c>
      <c r="L149" s="42"/>
    </row>
    <row r="150" spans="1:12">
      <c r="A150" s="46">
        <v>45139</v>
      </c>
      <c r="B150" s="14">
        <v>23</v>
      </c>
      <c r="C150" s="14">
        <f t="shared" ref="C150" si="55">G150/$B150</f>
        <v>18867.841608695653</v>
      </c>
      <c r="D150" s="14">
        <f t="shared" ref="D150" si="56">H150/$B150</f>
        <v>163232.79326086957</v>
      </c>
      <c r="E150" s="14">
        <f t="shared" ref="E150" si="57">I150/$B150</f>
        <v>383246.44117391302</v>
      </c>
      <c r="F150" s="14">
        <f t="shared" ref="F150" si="58">J150/$B150</f>
        <v>872.80688293358264</v>
      </c>
      <c r="G150" s="34">
        <v>433960.35700000002</v>
      </c>
      <c r="H150" s="34">
        <v>3754354.2450000001</v>
      </c>
      <c r="I150" s="34">
        <v>8814668.1469999999</v>
      </c>
      <c r="J150" s="18">
        <v>20074.558307472402</v>
      </c>
      <c r="K150" s="43">
        <v>15268.376653912379</v>
      </c>
      <c r="L150" s="42"/>
    </row>
    <row r="151" spans="1:12">
      <c r="A151" s="46">
        <v>45170</v>
      </c>
      <c r="B151" s="14">
        <v>21</v>
      </c>
      <c r="C151" s="14">
        <f t="shared" ref="C151" si="59">G151/$B151</f>
        <v>25111.063714285712</v>
      </c>
      <c r="D151" s="14">
        <f t="shared" ref="D151" si="60">H151/$B151</f>
        <v>174541.98357142857</v>
      </c>
      <c r="E151" s="14">
        <f t="shared" ref="E151" si="61">I151/$B151</f>
        <v>426381.3159047619</v>
      </c>
      <c r="F151" s="14">
        <f t="shared" ref="F151" si="62">J151/$B151</f>
        <v>1119.4264249757141</v>
      </c>
      <c r="G151" s="34">
        <v>527332.33799999999</v>
      </c>
      <c r="H151" s="34">
        <v>3665381.6549999998</v>
      </c>
      <c r="I151" s="34">
        <v>8954007.6339999996</v>
      </c>
      <c r="J151" s="18">
        <v>23507.954924489997</v>
      </c>
      <c r="K151" s="43">
        <v>18197.224881939997</v>
      </c>
      <c r="L151" s="42"/>
    </row>
    <row r="152" spans="1:12">
      <c r="A152" s="46">
        <v>45200</v>
      </c>
      <c r="B152" s="14">
        <v>22</v>
      </c>
      <c r="C152" s="14">
        <f t="shared" ref="C152" si="63">G152/$B152</f>
        <v>27832.607909090908</v>
      </c>
      <c r="D152" s="14">
        <f t="shared" ref="D152" si="64">H152/$B152</f>
        <v>164647.87559090907</v>
      </c>
      <c r="E152" s="14">
        <f t="shared" ref="E152" si="65">I152/$B152</f>
        <v>499317.37449999998</v>
      </c>
      <c r="F152" s="14">
        <f t="shared" ref="F152" si="66">J152/$B152</f>
        <v>1865.0246881677276</v>
      </c>
      <c r="G152" s="34">
        <v>612317.37399999995</v>
      </c>
      <c r="H152" s="34">
        <v>3622253.2629999998</v>
      </c>
      <c r="I152" s="34">
        <v>10984982.239</v>
      </c>
      <c r="J152" s="18">
        <v>41030.543139690009</v>
      </c>
      <c r="K152" s="43">
        <v>37227.962293560005</v>
      </c>
      <c r="L152" s="42"/>
    </row>
    <row r="153" spans="1:12">
      <c r="A153" s="46">
        <v>45231</v>
      </c>
      <c r="B153" s="14">
        <v>22</v>
      </c>
      <c r="C153" s="14">
        <f t="shared" ref="C153" si="67">G153/$B153</f>
        <v>32013.073045454545</v>
      </c>
      <c r="D153" s="14">
        <f t="shared" ref="D153" si="68">H153/$B153</f>
        <v>172698.15959090908</v>
      </c>
      <c r="E153" s="14">
        <f t="shared" ref="E153" si="69">I153/$B153</f>
        <v>472058.91536363639</v>
      </c>
      <c r="F153" s="14">
        <f t="shared" ref="F153" si="70">J153/$B153</f>
        <v>1153.651123681818</v>
      </c>
      <c r="G153" s="34">
        <v>704287.60699999996</v>
      </c>
      <c r="H153" s="34">
        <v>3799359.5109999999</v>
      </c>
      <c r="I153" s="34">
        <v>10385296.138</v>
      </c>
      <c r="J153" s="18">
        <v>25380.324720999997</v>
      </c>
      <c r="K153" s="43">
        <v>21126.467343259999</v>
      </c>
      <c r="L153" s="42"/>
    </row>
    <row r="154" spans="1:12">
      <c r="A154" s="46">
        <v>45261</v>
      </c>
      <c r="B154" s="14">
        <v>19</v>
      </c>
      <c r="C154" s="14">
        <f t="shared" ref="C154" si="71">G154/$B154</f>
        <v>22686.724526315789</v>
      </c>
      <c r="D154" s="14">
        <f t="shared" ref="D154" si="72">H154/$B154</f>
        <v>155285.26952631577</v>
      </c>
      <c r="E154" s="14">
        <f t="shared" ref="E154" si="73">I154/$B154</f>
        <v>430798.4982105263</v>
      </c>
      <c r="F154" s="14">
        <f t="shared" ref="F154" si="74">J154/$B154</f>
        <v>1493.089638881579</v>
      </c>
      <c r="G154" s="34">
        <v>431047.766</v>
      </c>
      <c r="H154" s="34">
        <v>2950420.1209999998</v>
      </c>
      <c r="I154" s="34">
        <v>8185171.466</v>
      </c>
      <c r="J154" s="18">
        <v>28368.703138750003</v>
      </c>
      <c r="K154" s="43">
        <v>23342.710757910001</v>
      </c>
      <c r="L154" s="42"/>
    </row>
    <row r="155" spans="1:12">
      <c r="A155" s="46">
        <v>45292</v>
      </c>
      <c r="B155" s="14">
        <v>22</v>
      </c>
      <c r="C155" s="14">
        <f t="shared" ref="C155" si="75">G155/$B155</f>
        <v>32283.043681818188</v>
      </c>
      <c r="D155" s="14">
        <f t="shared" ref="D155" si="76">H155/$B155</f>
        <v>167827.85522727275</v>
      </c>
      <c r="E155" s="14">
        <f t="shared" ref="E155" si="77">I155/$B155</f>
        <v>451909.23895454541</v>
      </c>
      <c r="F155" s="14">
        <f t="shared" ref="F155" si="78">J155/$B155</f>
        <v>1521.5909814759091</v>
      </c>
      <c r="G155" s="34">
        <v>710226.96100000013</v>
      </c>
      <c r="H155" s="34">
        <v>3692212.8150000004</v>
      </c>
      <c r="I155" s="34">
        <v>9942003.2569999993</v>
      </c>
      <c r="J155" s="18">
        <v>33475.001592469998</v>
      </c>
      <c r="K155" s="43">
        <v>23348.846379440001</v>
      </c>
      <c r="L155" s="42"/>
    </row>
    <row r="156" spans="1:12">
      <c r="A156" s="46">
        <v>45323</v>
      </c>
      <c r="B156" s="14">
        <v>21</v>
      </c>
      <c r="C156" s="14">
        <f t="shared" ref="C156" si="79">G156/$B156</f>
        <v>36859.243190476191</v>
      </c>
      <c r="D156" s="14">
        <f t="shared" ref="D156" si="80">H156/$B156</f>
        <v>166840.32266666667</v>
      </c>
      <c r="E156" s="14">
        <f t="shared" ref="E156" si="81">I156/$B156</f>
        <v>478451.84828571428</v>
      </c>
      <c r="F156" s="14">
        <f t="shared" ref="F156" si="82">J156/$B156</f>
        <v>2215.1468644909523</v>
      </c>
      <c r="G156" s="34">
        <v>774044.10699999996</v>
      </c>
      <c r="H156" s="34">
        <v>3503646.7760000001</v>
      </c>
      <c r="I156" s="34">
        <v>10047488.813999999</v>
      </c>
      <c r="J156" s="18">
        <v>46518.084154309996</v>
      </c>
      <c r="K156" s="43">
        <v>40036.657849509997</v>
      </c>
      <c r="L156" s="42"/>
    </row>
    <row r="157" spans="1:12">
      <c r="A157" s="46">
        <v>45352</v>
      </c>
      <c r="B157" s="14">
        <v>20</v>
      </c>
      <c r="C157" s="14">
        <f t="shared" ref="C157" si="83">G157/$B157</f>
        <v>34959.115899999997</v>
      </c>
      <c r="D157" s="14">
        <f t="shared" ref="D157" si="84">H157/$B157</f>
        <v>177827.84914999999</v>
      </c>
      <c r="E157" s="14">
        <f t="shared" ref="E157" si="85">I157/$B157</f>
        <v>549660.11725000001</v>
      </c>
      <c r="F157" s="14">
        <f t="shared" ref="F157" si="86">J157/$B157</f>
        <v>1495.9416103164999</v>
      </c>
      <c r="G157" s="34">
        <v>699182.31799999997</v>
      </c>
      <c r="H157" s="34">
        <v>3556556.983</v>
      </c>
      <c r="I157" s="34">
        <v>10993202.345000001</v>
      </c>
      <c r="J157" s="18">
        <v>29918.832206329997</v>
      </c>
      <c r="K157" s="43">
        <v>24209.017801849997</v>
      </c>
      <c r="L157" s="42"/>
    </row>
    <row r="158" spans="1:12">
      <c r="A158" s="46">
        <v>45383</v>
      </c>
      <c r="B158" s="14">
        <v>21</v>
      </c>
      <c r="C158" s="14">
        <f t="shared" ref="C158" si="87">G158/$B158</f>
        <v>35912.520523809522</v>
      </c>
      <c r="D158" s="14">
        <f t="shared" ref="D158" si="88">H158/$B158</f>
        <v>174070.04523809525</v>
      </c>
      <c r="E158" s="14">
        <f t="shared" ref="E158" si="89">I158/$B158</f>
        <v>481676.75695238094</v>
      </c>
      <c r="F158" s="14">
        <f t="shared" ref="F158" si="90">J158/$B158</f>
        <v>1474.8973860704759</v>
      </c>
      <c r="G158" s="34">
        <v>754162.93099999998</v>
      </c>
      <c r="H158" s="34">
        <v>3655470.95</v>
      </c>
      <c r="I158" s="34">
        <v>10115211.896</v>
      </c>
      <c r="J158" s="18">
        <v>30972.845107479996</v>
      </c>
      <c r="K158" s="43">
        <v>24066.167631159999</v>
      </c>
      <c r="L158" s="42"/>
    </row>
  </sheetData>
  <mergeCells count="5">
    <mergeCell ref="G9:I9"/>
    <mergeCell ref="J9:L9"/>
    <mergeCell ref="C9:E9"/>
    <mergeCell ref="G8:L8"/>
    <mergeCell ref="C8:F8"/>
  </mergeCells>
  <pageMargins left="0.7" right="0.7" top="0.75" bottom="0.75" header="0.3" footer="0.3"/>
  <pageSetup paperSize="9" orientation="portrait" verticalDpi="1200" r:id="rId1"/>
  <headerFooter>
    <oddFooter>&amp;C_x000D_&amp;1#&amp;"Calibri"&amp;10&amp;KFFEF00 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49"/>
  <sheetViews>
    <sheetView topLeftCell="S1" zoomScaleNormal="100" workbookViewId="0">
      <pane ySplit="9" topLeftCell="A147" activePane="bottomLeft" state="frozen"/>
      <selection pane="bottomLeft" activeCell="AH157" sqref="AH157"/>
    </sheetView>
  </sheetViews>
  <sheetFormatPr baseColWidth="10" defaultColWidth="11.44140625" defaultRowHeight="14.4"/>
  <cols>
    <col min="1" max="1" width="11.88671875" customWidth="1"/>
    <col min="2" max="2" width="16.33203125" customWidth="1"/>
    <col min="3" max="3" width="2.6640625" customWidth="1"/>
    <col min="4" max="11" width="10.109375" customWidth="1"/>
    <col min="12" max="12" width="2.6640625" customWidth="1"/>
    <col min="17" max="17" width="2.6640625" customWidth="1"/>
    <col min="21" max="21" width="14.33203125" customWidth="1"/>
    <col min="22" max="22" width="2.6640625" customWidth="1"/>
    <col min="27" max="27" width="2.6640625" customWidth="1"/>
    <col min="32" max="32" width="2.6640625" customWidth="1"/>
    <col min="34" max="34" width="14.44140625" customWidth="1"/>
    <col min="36" max="36" width="14" customWidth="1"/>
  </cols>
  <sheetData>
    <row r="1" spans="1:36" ht="15.6">
      <c r="A1" s="12" t="s">
        <v>2</v>
      </c>
    </row>
    <row r="2" spans="1:36">
      <c r="A2" s="15" t="s">
        <v>3</v>
      </c>
    </row>
    <row r="3" spans="1:36" ht="14.4" customHeight="1">
      <c r="A3" s="21" t="s">
        <v>40</v>
      </c>
    </row>
    <row r="4" spans="1:36" ht="14.4" customHeight="1">
      <c r="A4" s="28" t="s">
        <v>39</v>
      </c>
    </row>
    <row r="5" spans="1:36" ht="14.4" customHeight="1">
      <c r="A5" s="28" t="s">
        <v>17</v>
      </c>
    </row>
    <row r="6" spans="1:36" ht="14.4" customHeight="1">
      <c r="A6" s="28"/>
    </row>
    <row r="7" spans="1:36" s="49" customFormat="1" ht="22.2" customHeight="1">
      <c r="C7" s="50"/>
      <c r="D7" s="70" t="s">
        <v>94</v>
      </c>
      <c r="E7" s="70"/>
      <c r="F7" s="70"/>
      <c r="G7" s="70"/>
      <c r="H7" s="70"/>
      <c r="I7" s="70"/>
      <c r="J7" s="70"/>
      <c r="K7" s="70"/>
      <c r="L7" s="50"/>
      <c r="M7" s="72" t="s">
        <v>52</v>
      </c>
      <c r="N7" s="72"/>
      <c r="O7" s="72"/>
      <c r="P7" s="72"/>
      <c r="Q7" s="37"/>
      <c r="R7" s="72" t="s">
        <v>51</v>
      </c>
      <c r="S7" s="72"/>
      <c r="T7" s="72"/>
      <c r="U7" s="72"/>
      <c r="W7" s="72" t="s">
        <v>47</v>
      </c>
      <c r="X7" s="72"/>
      <c r="Y7" s="72"/>
      <c r="Z7" s="72"/>
      <c r="AA7" s="37"/>
      <c r="AB7" s="79" t="s">
        <v>50</v>
      </c>
      <c r="AC7" s="80"/>
      <c r="AD7" s="80"/>
      <c r="AE7" s="81"/>
      <c r="AG7" s="72" t="s">
        <v>33</v>
      </c>
      <c r="AH7" s="72"/>
      <c r="AI7" s="72"/>
      <c r="AJ7" s="72"/>
    </row>
    <row r="8" spans="1:36" s="49" customFormat="1" ht="25.2" customHeight="1">
      <c r="A8" s="37"/>
      <c r="B8" s="37"/>
      <c r="C8" s="37"/>
      <c r="D8" s="75" t="s">
        <v>33</v>
      </c>
      <c r="E8" s="76"/>
      <c r="F8" s="75" t="s">
        <v>76</v>
      </c>
      <c r="G8" s="76"/>
      <c r="H8" s="75" t="s">
        <v>77</v>
      </c>
      <c r="I8" s="76"/>
      <c r="J8" s="73" t="s">
        <v>47</v>
      </c>
      <c r="K8" s="74"/>
      <c r="L8" s="37"/>
      <c r="M8" s="71" t="s">
        <v>4</v>
      </c>
      <c r="N8" s="71"/>
      <c r="O8" s="71" t="s">
        <v>0</v>
      </c>
      <c r="P8" s="71"/>
      <c r="R8" s="71" t="s">
        <v>4</v>
      </c>
      <c r="S8" s="71"/>
      <c r="T8" s="71" t="s">
        <v>0</v>
      </c>
      <c r="U8" s="71"/>
      <c r="W8" s="71" t="s">
        <v>4</v>
      </c>
      <c r="X8" s="71"/>
      <c r="Y8" s="71" t="s">
        <v>0</v>
      </c>
      <c r="Z8" s="71"/>
      <c r="AA8" s="37"/>
      <c r="AB8" s="77" t="s">
        <v>4</v>
      </c>
      <c r="AC8" s="78"/>
      <c r="AD8" s="77" t="s">
        <v>0</v>
      </c>
      <c r="AE8" s="78"/>
      <c r="AG8" s="71" t="s">
        <v>4</v>
      </c>
      <c r="AH8" s="71"/>
      <c r="AI8" s="71" t="s">
        <v>0</v>
      </c>
      <c r="AJ8" s="71"/>
    </row>
    <row r="9" spans="1:36" s="49" customFormat="1" ht="28.2" customHeight="1">
      <c r="A9" s="52" t="s">
        <v>59</v>
      </c>
      <c r="B9" s="53" t="s">
        <v>25</v>
      </c>
      <c r="C9" s="37"/>
      <c r="D9" s="38" t="s">
        <v>48</v>
      </c>
      <c r="E9" s="38" t="s">
        <v>49</v>
      </c>
      <c r="F9" s="38" t="s">
        <v>48</v>
      </c>
      <c r="G9" s="38" t="s">
        <v>49</v>
      </c>
      <c r="H9" s="38" t="s">
        <v>48</v>
      </c>
      <c r="I9" s="38" t="s">
        <v>49</v>
      </c>
      <c r="J9" s="38" t="s">
        <v>48</v>
      </c>
      <c r="K9" s="38" t="s">
        <v>49</v>
      </c>
      <c r="L9" s="37"/>
      <c r="M9" s="38" t="s">
        <v>48</v>
      </c>
      <c r="N9" s="38" t="s">
        <v>49</v>
      </c>
      <c r="O9" s="38" t="s">
        <v>48</v>
      </c>
      <c r="P9" s="38" t="s">
        <v>49</v>
      </c>
      <c r="Q9" s="37"/>
      <c r="R9" s="38" t="s">
        <v>48</v>
      </c>
      <c r="S9" s="38" t="s">
        <v>49</v>
      </c>
      <c r="T9" s="38" t="s">
        <v>48</v>
      </c>
      <c r="U9" s="38" t="s">
        <v>49</v>
      </c>
      <c r="V9" s="37"/>
      <c r="W9" s="38" t="s">
        <v>48</v>
      </c>
      <c r="X9" s="38" t="s">
        <v>49</v>
      </c>
      <c r="Y9" s="38" t="s">
        <v>48</v>
      </c>
      <c r="Z9" s="38" t="s">
        <v>49</v>
      </c>
      <c r="AA9" s="37"/>
      <c r="AB9" s="38" t="s">
        <v>48</v>
      </c>
      <c r="AC9" s="38" t="s">
        <v>49</v>
      </c>
      <c r="AD9" s="38" t="s">
        <v>48</v>
      </c>
      <c r="AE9" s="38" t="s">
        <v>49</v>
      </c>
      <c r="AG9" s="38" t="s">
        <v>10</v>
      </c>
      <c r="AH9" s="38" t="s">
        <v>13</v>
      </c>
      <c r="AI9" s="38" t="s">
        <v>10</v>
      </c>
      <c r="AJ9" s="38" t="s">
        <v>13</v>
      </c>
    </row>
    <row r="10" spans="1:36" s="17" customFormat="1" ht="13.2">
      <c r="A10" s="45">
        <v>40909</v>
      </c>
      <c r="B10" s="20">
        <v>22</v>
      </c>
      <c r="C10" s="20"/>
      <c r="D10" s="18">
        <f t="shared" ref="D10:D41" si="0">(M10+R10+W10+AB10)/$B10</f>
        <v>178438.31818181818</v>
      </c>
      <c r="E10" s="18">
        <f t="shared" ref="E10:E41" si="1">(N10+S10+X10+AC10)/$B10</f>
        <v>490781.27272727271</v>
      </c>
      <c r="F10" s="18">
        <f t="shared" ref="F10:F73" si="2">M10/$B10</f>
        <v>145223.59090909091</v>
      </c>
      <c r="G10" s="18">
        <f t="shared" ref="G10:G73" si="3">N10/$B10</f>
        <v>83459.227272727279</v>
      </c>
      <c r="H10" s="18">
        <f t="shared" ref="H10:H73" si="4">R10/$B10</f>
        <v>0</v>
      </c>
      <c r="I10" s="18">
        <f t="shared" ref="I10:I73" si="5">S10/$B10</f>
        <v>401188.68181818182</v>
      </c>
      <c r="J10" s="18">
        <f t="shared" ref="J10:J73" si="6">W10/$B10</f>
        <v>33208.5</v>
      </c>
      <c r="K10" s="18">
        <f t="shared" ref="K10:K73" si="7">X10/$B10</f>
        <v>5430.772727272727</v>
      </c>
      <c r="L10" s="20"/>
      <c r="M10" s="18">
        <v>3194919</v>
      </c>
      <c r="N10" s="18">
        <v>1836103</v>
      </c>
      <c r="O10" s="18">
        <v>426791</v>
      </c>
      <c r="P10" s="18">
        <v>822547</v>
      </c>
      <c r="Q10" s="19"/>
      <c r="R10" s="18">
        <v>0</v>
      </c>
      <c r="S10" s="18">
        <v>8826151</v>
      </c>
      <c r="T10" s="18">
        <v>0</v>
      </c>
      <c r="U10" s="18">
        <v>21521981</v>
      </c>
      <c r="V10" s="19"/>
      <c r="W10" s="18">
        <v>730587</v>
      </c>
      <c r="X10" s="18">
        <v>119477</v>
      </c>
      <c r="Y10" s="18">
        <v>312138</v>
      </c>
      <c r="Z10" s="18">
        <v>362052</v>
      </c>
      <c r="AA10" s="18"/>
      <c r="AB10" s="18">
        <v>137</v>
      </c>
      <c r="AC10" s="18">
        <v>15457</v>
      </c>
      <c r="AD10" s="18">
        <v>152</v>
      </c>
      <c r="AE10" s="18">
        <v>15109</v>
      </c>
      <c r="AG10" s="18">
        <f t="shared" ref="AG10:AG41" si="8">SUM(M10:N10)+SUM(R10:S10)+SUM(W10:X10)+SUM(AB10:AC10)</f>
        <v>14722831</v>
      </c>
      <c r="AH10" s="42"/>
      <c r="AI10" s="18">
        <f t="shared" ref="AI10:AI41" si="9">SUM(O10:P10)+SUM(T10:U10)+SUM(Y10:Z10)+SUM(AD10:AE10)</f>
        <v>23460770</v>
      </c>
      <c r="AJ10" s="42"/>
    </row>
    <row r="11" spans="1:36" s="17" customFormat="1" ht="13.2">
      <c r="A11" s="45">
        <v>40940</v>
      </c>
      <c r="B11" s="20">
        <v>21</v>
      </c>
      <c r="C11" s="20"/>
      <c r="D11" s="18">
        <f t="shared" si="0"/>
        <v>206782.71428571429</v>
      </c>
      <c r="E11" s="18">
        <f t="shared" si="1"/>
        <v>493638.42857142858</v>
      </c>
      <c r="F11" s="18">
        <f t="shared" si="2"/>
        <v>174471.66666666666</v>
      </c>
      <c r="G11" s="18">
        <f t="shared" si="3"/>
        <v>75111.333333333328</v>
      </c>
      <c r="H11" s="18">
        <f t="shared" si="4"/>
        <v>2.3809523809523809</v>
      </c>
      <c r="I11" s="18">
        <f t="shared" si="5"/>
        <v>410753.33333333331</v>
      </c>
      <c r="J11" s="18">
        <f t="shared" si="6"/>
        <v>32305.333333333332</v>
      </c>
      <c r="K11" s="18">
        <f t="shared" si="7"/>
        <v>7534.5714285714284</v>
      </c>
      <c r="L11" s="20"/>
      <c r="M11" s="18">
        <v>3663905</v>
      </c>
      <c r="N11" s="18">
        <v>1577338</v>
      </c>
      <c r="O11" s="18">
        <v>495267</v>
      </c>
      <c r="P11" s="18">
        <v>854150</v>
      </c>
      <c r="Q11" s="19"/>
      <c r="R11" s="18">
        <v>50</v>
      </c>
      <c r="S11" s="18">
        <v>8625820</v>
      </c>
      <c r="T11" s="18">
        <v>50</v>
      </c>
      <c r="U11" s="18">
        <v>23431628</v>
      </c>
      <c r="V11" s="19"/>
      <c r="W11" s="18">
        <v>678412</v>
      </c>
      <c r="X11" s="18">
        <v>158226</v>
      </c>
      <c r="Y11" s="18">
        <v>296960</v>
      </c>
      <c r="Z11" s="18">
        <v>331648</v>
      </c>
      <c r="AA11" s="18"/>
      <c r="AB11" s="18">
        <v>70</v>
      </c>
      <c r="AC11" s="18">
        <v>5023</v>
      </c>
      <c r="AD11" s="18">
        <v>163</v>
      </c>
      <c r="AE11" s="18">
        <v>11750</v>
      </c>
      <c r="AG11" s="18">
        <f t="shared" si="8"/>
        <v>14708844</v>
      </c>
      <c r="AH11" s="42"/>
      <c r="AI11" s="18">
        <f t="shared" si="9"/>
        <v>25421616</v>
      </c>
      <c r="AJ11" s="42"/>
    </row>
    <row r="12" spans="1:36" s="17" customFormat="1" ht="13.2">
      <c r="A12" s="45">
        <v>40969</v>
      </c>
      <c r="B12" s="20">
        <v>22</v>
      </c>
      <c r="C12" s="20"/>
      <c r="D12" s="18">
        <f t="shared" si="0"/>
        <v>219330.36363636365</v>
      </c>
      <c r="E12" s="18">
        <f t="shared" si="1"/>
        <v>463907</v>
      </c>
      <c r="F12" s="18">
        <f t="shared" si="2"/>
        <v>188814.81818181818</v>
      </c>
      <c r="G12" s="18">
        <f t="shared" si="3"/>
        <v>85051.727272727279</v>
      </c>
      <c r="H12" s="18">
        <f t="shared" si="4"/>
        <v>0</v>
      </c>
      <c r="I12" s="18">
        <f t="shared" si="5"/>
        <v>371181.86363636365</v>
      </c>
      <c r="J12" s="18">
        <f t="shared" si="6"/>
        <v>30510.090909090908</v>
      </c>
      <c r="K12" s="18">
        <f t="shared" si="7"/>
        <v>7167.227272727273</v>
      </c>
      <c r="L12" s="20"/>
      <c r="M12" s="18">
        <v>4153926</v>
      </c>
      <c r="N12" s="18">
        <v>1871138</v>
      </c>
      <c r="O12" s="18">
        <v>528722</v>
      </c>
      <c r="P12" s="18">
        <v>779772</v>
      </c>
      <c r="Q12" s="19"/>
      <c r="R12" s="18">
        <v>0</v>
      </c>
      <c r="S12" s="18">
        <v>8166001</v>
      </c>
      <c r="T12" s="18">
        <v>50</v>
      </c>
      <c r="U12" s="18">
        <v>20560386</v>
      </c>
      <c r="V12" s="19"/>
      <c r="W12" s="18">
        <v>671222</v>
      </c>
      <c r="X12" s="18">
        <v>157679</v>
      </c>
      <c r="Y12" s="18">
        <v>301975</v>
      </c>
      <c r="Z12" s="18">
        <v>411134</v>
      </c>
      <c r="AA12" s="18"/>
      <c r="AB12" s="18">
        <v>120</v>
      </c>
      <c r="AC12" s="18">
        <v>11136</v>
      </c>
      <c r="AD12" s="18">
        <v>155</v>
      </c>
      <c r="AE12" s="18">
        <v>12107</v>
      </c>
      <c r="AG12" s="18">
        <f t="shared" si="8"/>
        <v>15031222</v>
      </c>
      <c r="AH12" s="42"/>
      <c r="AI12" s="18">
        <f t="shared" si="9"/>
        <v>22594301</v>
      </c>
      <c r="AJ12" s="42"/>
    </row>
    <row r="13" spans="1:36" s="17" customFormat="1" ht="13.2">
      <c r="A13" s="45">
        <v>41000</v>
      </c>
      <c r="B13" s="20">
        <v>19</v>
      </c>
      <c r="C13" s="20"/>
      <c r="D13" s="18">
        <f t="shared" si="0"/>
        <v>277075.68421052629</v>
      </c>
      <c r="E13" s="18">
        <f t="shared" si="1"/>
        <v>462027.36842105264</v>
      </c>
      <c r="F13" s="18">
        <f t="shared" si="2"/>
        <v>246576.36842105264</v>
      </c>
      <c r="G13" s="18">
        <f t="shared" si="3"/>
        <v>104872.26315789473</v>
      </c>
      <c r="H13" s="18">
        <f t="shared" si="4"/>
        <v>48.263157894736842</v>
      </c>
      <c r="I13" s="18">
        <f t="shared" si="5"/>
        <v>352617.84210526315</v>
      </c>
      <c r="J13" s="18">
        <f t="shared" si="6"/>
        <v>30448.57894736842</v>
      </c>
      <c r="K13" s="18">
        <f t="shared" si="7"/>
        <v>4150.6842105263158</v>
      </c>
      <c r="L13" s="20"/>
      <c r="M13" s="18">
        <v>4684951</v>
      </c>
      <c r="N13" s="18">
        <v>1992573</v>
      </c>
      <c r="O13" s="18">
        <v>528403</v>
      </c>
      <c r="P13" s="18">
        <v>892381</v>
      </c>
      <c r="Q13" s="19"/>
      <c r="R13" s="18">
        <v>917</v>
      </c>
      <c r="S13" s="18">
        <v>6699739</v>
      </c>
      <c r="T13" s="18">
        <v>693</v>
      </c>
      <c r="U13" s="18">
        <v>21957011</v>
      </c>
      <c r="V13" s="19"/>
      <c r="W13" s="18">
        <v>578523</v>
      </c>
      <c r="X13" s="18">
        <v>78863</v>
      </c>
      <c r="Y13" s="18">
        <v>258945</v>
      </c>
      <c r="Z13" s="18">
        <v>301837</v>
      </c>
      <c r="AA13" s="18"/>
      <c r="AB13" s="18">
        <v>47</v>
      </c>
      <c r="AC13" s="18">
        <v>7345</v>
      </c>
      <c r="AD13" s="18">
        <v>166</v>
      </c>
      <c r="AE13" s="18">
        <v>11659</v>
      </c>
      <c r="AG13" s="18">
        <f t="shared" si="8"/>
        <v>14042958</v>
      </c>
      <c r="AH13" s="42"/>
      <c r="AI13" s="18">
        <f t="shared" si="9"/>
        <v>23951095</v>
      </c>
      <c r="AJ13" s="42"/>
    </row>
    <row r="14" spans="1:36" s="17" customFormat="1" ht="13.2">
      <c r="A14" s="45">
        <v>41030</v>
      </c>
      <c r="B14" s="20">
        <v>22</v>
      </c>
      <c r="C14" s="20"/>
      <c r="D14" s="18">
        <f t="shared" si="0"/>
        <v>271660.95454545453</v>
      </c>
      <c r="E14" s="18">
        <f t="shared" si="1"/>
        <v>423027.45454545453</v>
      </c>
      <c r="F14" s="18">
        <f t="shared" si="2"/>
        <v>241830.95454545456</v>
      </c>
      <c r="G14" s="18">
        <f t="shared" si="3"/>
        <v>91695.090909090912</v>
      </c>
      <c r="H14" s="18">
        <f t="shared" si="4"/>
        <v>4.5454545454545459</v>
      </c>
      <c r="I14" s="18">
        <f t="shared" si="5"/>
        <v>324180.5</v>
      </c>
      <c r="J14" s="18">
        <f t="shared" si="6"/>
        <v>29820.045454545456</v>
      </c>
      <c r="K14" s="18">
        <f t="shared" si="7"/>
        <v>6138.181818181818</v>
      </c>
      <c r="L14" s="20"/>
      <c r="M14" s="18">
        <v>5320281</v>
      </c>
      <c r="N14" s="18">
        <v>2017292</v>
      </c>
      <c r="O14" s="18">
        <v>446408</v>
      </c>
      <c r="P14" s="18">
        <v>922895</v>
      </c>
      <c r="Q14" s="19"/>
      <c r="R14" s="18">
        <v>100</v>
      </c>
      <c r="S14" s="18">
        <v>7131971</v>
      </c>
      <c r="T14" s="18">
        <v>373</v>
      </c>
      <c r="U14" s="18">
        <v>23501619</v>
      </c>
      <c r="V14" s="19"/>
      <c r="W14" s="18">
        <v>656041</v>
      </c>
      <c r="X14" s="18">
        <v>135040</v>
      </c>
      <c r="Y14" s="18">
        <v>297291</v>
      </c>
      <c r="Z14" s="18">
        <v>345047</v>
      </c>
      <c r="AA14" s="18"/>
      <c r="AB14" s="18">
        <v>119</v>
      </c>
      <c r="AC14" s="18">
        <v>22301</v>
      </c>
      <c r="AD14" s="18">
        <v>189</v>
      </c>
      <c r="AE14" s="18">
        <v>17600</v>
      </c>
      <c r="AG14" s="18">
        <f t="shared" si="8"/>
        <v>15283145</v>
      </c>
      <c r="AH14" s="42"/>
      <c r="AI14" s="18">
        <f t="shared" si="9"/>
        <v>25531422</v>
      </c>
      <c r="AJ14" s="42"/>
    </row>
    <row r="15" spans="1:36" s="17" customFormat="1" ht="13.2">
      <c r="A15" s="45">
        <v>41061</v>
      </c>
      <c r="B15" s="20">
        <v>21</v>
      </c>
      <c r="C15" s="20"/>
      <c r="D15" s="18">
        <f t="shared" si="0"/>
        <v>268125.38095238095</v>
      </c>
      <c r="E15" s="18">
        <f t="shared" si="1"/>
        <v>456729.23809523811</v>
      </c>
      <c r="F15" s="18">
        <f t="shared" si="2"/>
        <v>234847.33333333334</v>
      </c>
      <c r="G15" s="18">
        <f t="shared" si="3"/>
        <v>88212.857142857145</v>
      </c>
      <c r="H15" s="18">
        <f t="shared" si="4"/>
        <v>0.7142857142857143</v>
      </c>
      <c r="I15" s="18">
        <f t="shared" si="5"/>
        <v>360663.71428571426</v>
      </c>
      <c r="J15" s="18">
        <f t="shared" si="6"/>
        <v>33268.952380952382</v>
      </c>
      <c r="K15" s="18">
        <f t="shared" si="7"/>
        <v>7382.333333333333</v>
      </c>
      <c r="L15" s="20"/>
      <c r="M15" s="18">
        <v>4931794</v>
      </c>
      <c r="N15" s="18">
        <v>1852470</v>
      </c>
      <c r="O15" s="18">
        <v>450647</v>
      </c>
      <c r="P15" s="18">
        <v>804575</v>
      </c>
      <c r="Q15" s="19"/>
      <c r="R15" s="18">
        <v>15</v>
      </c>
      <c r="S15" s="18">
        <v>7573938</v>
      </c>
      <c r="T15" s="18">
        <v>0</v>
      </c>
      <c r="U15" s="18">
        <v>20775977</v>
      </c>
      <c r="V15" s="19"/>
      <c r="W15" s="18">
        <v>698648</v>
      </c>
      <c r="X15" s="18">
        <v>155029</v>
      </c>
      <c r="Y15" s="18">
        <v>381541</v>
      </c>
      <c r="Z15" s="18">
        <v>421168</v>
      </c>
      <c r="AA15" s="18"/>
      <c r="AB15" s="18">
        <v>176</v>
      </c>
      <c r="AC15" s="18">
        <v>9877</v>
      </c>
      <c r="AD15" s="18">
        <v>221</v>
      </c>
      <c r="AE15" s="18">
        <v>13378</v>
      </c>
      <c r="AG15" s="18">
        <f t="shared" si="8"/>
        <v>15221947</v>
      </c>
      <c r="AH15" s="42"/>
      <c r="AI15" s="18">
        <f t="shared" si="9"/>
        <v>22847507</v>
      </c>
      <c r="AJ15" s="42"/>
    </row>
    <row r="16" spans="1:36" s="17" customFormat="1" ht="13.2">
      <c r="A16" s="45">
        <v>41091</v>
      </c>
      <c r="B16" s="20">
        <v>22</v>
      </c>
      <c r="C16" s="20"/>
      <c r="D16" s="18">
        <f t="shared" si="0"/>
        <v>249690.54545454544</v>
      </c>
      <c r="E16" s="18">
        <f t="shared" si="1"/>
        <v>413899.40909090912</v>
      </c>
      <c r="F16" s="18">
        <f t="shared" si="2"/>
        <v>191967.04545454544</v>
      </c>
      <c r="G16" s="18">
        <f t="shared" si="3"/>
        <v>82529.590909090912</v>
      </c>
      <c r="H16" s="18">
        <f t="shared" si="4"/>
        <v>0</v>
      </c>
      <c r="I16" s="18">
        <f t="shared" si="5"/>
        <v>311016.81818181818</v>
      </c>
      <c r="J16" s="18">
        <f t="shared" si="6"/>
        <v>57720.318181818184</v>
      </c>
      <c r="K16" s="18">
        <f t="shared" si="7"/>
        <v>19606.409090909092</v>
      </c>
      <c r="L16" s="20"/>
      <c r="M16" s="18">
        <v>4223275</v>
      </c>
      <c r="N16" s="18">
        <v>1815651</v>
      </c>
      <c r="O16" s="18">
        <v>450152</v>
      </c>
      <c r="P16" s="18">
        <v>888988</v>
      </c>
      <c r="Q16" s="19"/>
      <c r="R16" s="18">
        <v>0</v>
      </c>
      <c r="S16" s="18">
        <v>6842370</v>
      </c>
      <c r="T16" s="18">
        <v>0</v>
      </c>
      <c r="U16" s="18">
        <v>21814312</v>
      </c>
      <c r="V16" s="19"/>
      <c r="W16" s="18">
        <v>1269847</v>
      </c>
      <c r="X16" s="18">
        <v>431341</v>
      </c>
      <c r="Y16" s="18">
        <v>471328</v>
      </c>
      <c r="Z16" s="18">
        <v>598351</v>
      </c>
      <c r="AA16" s="18"/>
      <c r="AB16" s="18">
        <v>70</v>
      </c>
      <c r="AC16" s="18">
        <v>16425</v>
      </c>
      <c r="AD16" s="18">
        <v>218</v>
      </c>
      <c r="AE16" s="18">
        <v>19334</v>
      </c>
      <c r="AG16" s="18">
        <f t="shared" si="8"/>
        <v>14598979</v>
      </c>
      <c r="AH16" s="42"/>
      <c r="AI16" s="18">
        <f t="shared" si="9"/>
        <v>24242683</v>
      </c>
      <c r="AJ16" s="42"/>
    </row>
    <row r="17" spans="1:36" s="17" customFormat="1" ht="13.2">
      <c r="A17" s="45">
        <v>41122</v>
      </c>
      <c r="B17" s="20">
        <v>23</v>
      </c>
      <c r="C17" s="20"/>
      <c r="D17" s="18">
        <f t="shared" si="0"/>
        <v>206648.95652173914</v>
      </c>
      <c r="E17" s="18">
        <f t="shared" si="1"/>
        <v>358234.34782608697</v>
      </c>
      <c r="F17" s="18">
        <f t="shared" si="2"/>
        <v>170793.17391304349</v>
      </c>
      <c r="G17" s="18">
        <f t="shared" si="3"/>
        <v>66404.695652173919</v>
      </c>
      <c r="H17" s="18">
        <f t="shared" si="4"/>
        <v>4.3913043478260869</v>
      </c>
      <c r="I17" s="18">
        <f t="shared" si="5"/>
        <v>282443.91304347827</v>
      </c>
      <c r="J17" s="18">
        <f t="shared" si="6"/>
        <v>35848.82608695652</v>
      </c>
      <c r="K17" s="18">
        <f t="shared" si="7"/>
        <v>8860.4782608695659</v>
      </c>
      <c r="L17" s="20"/>
      <c r="M17" s="18">
        <v>3928243</v>
      </c>
      <c r="N17" s="18">
        <v>1527308</v>
      </c>
      <c r="O17" s="18">
        <v>490300</v>
      </c>
      <c r="P17" s="18">
        <v>969200</v>
      </c>
      <c r="Q17" s="19"/>
      <c r="R17" s="18">
        <v>101</v>
      </c>
      <c r="S17" s="18">
        <v>6496210</v>
      </c>
      <c r="T17" s="18">
        <v>51</v>
      </c>
      <c r="U17" s="18">
        <v>22941769</v>
      </c>
      <c r="V17" s="19"/>
      <c r="W17" s="18">
        <v>824523</v>
      </c>
      <c r="X17" s="18">
        <v>203791</v>
      </c>
      <c r="Y17" s="18">
        <v>531744</v>
      </c>
      <c r="Z17" s="18">
        <v>695827</v>
      </c>
      <c r="AA17" s="18"/>
      <c r="AB17" s="18">
        <v>59</v>
      </c>
      <c r="AC17" s="18">
        <v>12081</v>
      </c>
      <c r="AD17" s="18">
        <v>178</v>
      </c>
      <c r="AE17" s="18">
        <v>23031</v>
      </c>
      <c r="AG17" s="18">
        <f t="shared" si="8"/>
        <v>12992316</v>
      </c>
      <c r="AH17" s="42"/>
      <c r="AI17" s="18">
        <f t="shared" si="9"/>
        <v>25652100</v>
      </c>
      <c r="AJ17" s="42"/>
    </row>
    <row r="18" spans="1:36" s="17" customFormat="1" ht="13.2">
      <c r="A18" s="45">
        <v>41153</v>
      </c>
      <c r="B18" s="20">
        <v>20</v>
      </c>
      <c r="C18" s="20"/>
      <c r="D18" s="18">
        <f t="shared" si="0"/>
        <v>239823.85</v>
      </c>
      <c r="E18" s="18">
        <f t="shared" si="1"/>
        <v>411357.65</v>
      </c>
      <c r="F18" s="18">
        <f t="shared" si="2"/>
        <v>194336.3</v>
      </c>
      <c r="G18" s="18">
        <f t="shared" si="3"/>
        <v>70875.100000000006</v>
      </c>
      <c r="H18" s="18">
        <f t="shared" si="4"/>
        <v>0.05</v>
      </c>
      <c r="I18" s="18">
        <f t="shared" si="5"/>
        <v>329814.34999999998</v>
      </c>
      <c r="J18" s="18">
        <f t="shared" si="6"/>
        <v>45479.199999999997</v>
      </c>
      <c r="K18" s="18">
        <f t="shared" si="7"/>
        <v>9404.6</v>
      </c>
      <c r="L18" s="20"/>
      <c r="M18" s="18">
        <v>3886726</v>
      </c>
      <c r="N18" s="18">
        <v>1417502</v>
      </c>
      <c r="O18" s="18">
        <v>531082</v>
      </c>
      <c r="P18" s="18">
        <v>890779</v>
      </c>
      <c r="Q18" s="19"/>
      <c r="R18" s="18">
        <v>1</v>
      </c>
      <c r="S18" s="18">
        <v>6596287</v>
      </c>
      <c r="T18" s="18">
        <v>1</v>
      </c>
      <c r="U18" s="18">
        <v>20697101</v>
      </c>
      <c r="V18" s="19"/>
      <c r="W18" s="18">
        <v>909584</v>
      </c>
      <c r="X18" s="18">
        <v>188092</v>
      </c>
      <c r="Y18" s="18">
        <v>553605</v>
      </c>
      <c r="Z18" s="18">
        <v>740607</v>
      </c>
      <c r="AA18" s="18"/>
      <c r="AB18" s="18">
        <v>166</v>
      </c>
      <c r="AC18" s="18">
        <v>25272</v>
      </c>
      <c r="AD18" s="18">
        <v>126</v>
      </c>
      <c r="AE18" s="18">
        <v>22640</v>
      </c>
      <c r="AG18" s="18">
        <f t="shared" si="8"/>
        <v>13023630</v>
      </c>
      <c r="AH18" s="42"/>
      <c r="AI18" s="18">
        <f t="shared" si="9"/>
        <v>23435941</v>
      </c>
      <c r="AJ18" s="42"/>
    </row>
    <row r="19" spans="1:36" s="17" customFormat="1" ht="13.2">
      <c r="A19" s="45">
        <v>41183</v>
      </c>
      <c r="B19" s="20">
        <v>23</v>
      </c>
      <c r="C19" s="20"/>
      <c r="D19" s="18">
        <f t="shared" si="0"/>
        <v>226748.13043478262</v>
      </c>
      <c r="E19" s="18">
        <f t="shared" si="1"/>
        <v>387160.04347826086</v>
      </c>
      <c r="F19" s="18">
        <f t="shared" si="2"/>
        <v>171312.39130434784</v>
      </c>
      <c r="G19" s="18">
        <f t="shared" si="3"/>
        <v>68828.65217391304</v>
      </c>
      <c r="H19" s="18">
        <f t="shared" si="4"/>
        <v>1.3478260869565217</v>
      </c>
      <c r="I19" s="18">
        <f t="shared" si="5"/>
        <v>309471.86956521741</v>
      </c>
      <c r="J19" s="18">
        <f t="shared" si="6"/>
        <v>55431.608695652176</v>
      </c>
      <c r="K19" s="18">
        <f t="shared" si="7"/>
        <v>8160.086956521739</v>
      </c>
      <c r="L19" s="20"/>
      <c r="M19" s="18">
        <v>3940185</v>
      </c>
      <c r="N19" s="18">
        <v>1583059</v>
      </c>
      <c r="O19" s="18">
        <v>478699</v>
      </c>
      <c r="P19" s="18">
        <v>922347</v>
      </c>
      <c r="Q19" s="19"/>
      <c r="R19" s="18">
        <v>31</v>
      </c>
      <c r="S19" s="18">
        <v>7117853</v>
      </c>
      <c r="T19" s="18">
        <v>32</v>
      </c>
      <c r="U19" s="18">
        <v>22950364</v>
      </c>
      <c r="V19" s="19"/>
      <c r="W19" s="18">
        <v>1274927</v>
      </c>
      <c r="X19" s="18">
        <v>187682</v>
      </c>
      <c r="Y19" s="18">
        <v>463206</v>
      </c>
      <c r="Z19" s="18">
        <v>442453</v>
      </c>
      <c r="AA19" s="18"/>
      <c r="AB19" s="18">
        <v>64</v>
      </c>
      <c r="AC19" s="18">
        <v>16087</v>
      </c>
      <c r="AD19" s="18">
        <v>133</v>
      </c>
      <c r="AE19" s="18">
        <v>22496</v>
      </c>
      <c r="AG19" s="18">
        <f t="shared" si="8"/>
        <v>14119888</v>
      </c>
      <c r="AH19" s="42"/>
      <c r="AI19" s="18">
        <f t="shared" si="9"/>
        <v>25279730</v>
      </c>
      <c r="AJ19" s="42"/>
    </row>
    <row r="20" spans="1:36" s="17" customFormat="1" ht="13.2">
      <c r="A20" s="45">
        <v>41214</v>
      </c>
      <c r="B20" s="20">
        <v>22</v>
      </c>
      <c r="C20" s="20"/>
      <c r="D20" s="18">
        <f t="shared" si="0"/>
        <v>209968.63636363635</v>
      </c>
      <c r="E20" s="18">
        <f t="shared" si="1"/>
        <v>375203.63636363635</v>
      </c>
      <c r="F20" s="18">
        <f t="shared" si="2"/>
        <v>169429.68181818182</v>
      </c>
      <c r="G20" s="18">
        <f t="shared" si="3"/>
        <v>81539.272727272721</v>
      </c>
      <c r="H20" s="18">
        <f t="shared" si="4"/>
        <v>0</v>
      </c>
      <c r="I20" s="18">
        <f t="shared" si="5"/>
        <v>287097</v>
      </c>
      <c r="J20" s="18">
        <f t="shared" si="6"/>
        <v>40535.13636363636</v>
      </c>
      <c r="K20" s="18">
        <f t="shared" si="7"/>
        <v>5828.5</v>
      </c>
      <c r="L20" s="20"/>
      <c r="M20" s="18">
        <v>3727453</v>
      </c>
      <c r="N20" s="18">
        <v>1793864</v>
      </c>
      <c r="O20" s="18">
        <v>492699</v>
      </c>
      <c r="P20" s="18">
        <v>959082</v>
      </c>
      <c r="Q20" s="19"/>
      <c r="R20" s="18">
        <v>0</v>
      </c>
      <c r="S20" s="18">
        <v>6316134</v>
      </c>
      <c r="T20" s="18">
        <v>32</v>
      </c>
      <c r="U20" s="18">
        <v>23800987</v>
      </c>
      <c r="V20" s="19"/>
      <c r="W20" s="18">
        <v>891773</v>
      </c>
      <c r="X20" s="18">
        <v>128227</v>
      </c>
      <c r="Y20" s="18">
        <v>436875</v>
      </c>
      <c r="Z20" s="18">
        <v>492048</v>
      </c>
      <c r="AA20" s="18"/>
      <c r="AB20" s="18">
        <v>84</v>
      </c>
      <c r="AC20" s="18">
        <v>16255</v>
      </c>
      <c r="AD20" s="18">
        <v>147</v>
      </c>
      <c r="AE20" s="18">
        <v>25988</v>
      </c>
      <c r="AG20" s="18">
        <f t="shared" si="8"/>
        <v>12873790</v>
      </c>
      <c r="AH20" s="42"/>
      <c r="AI20" s="18">
        <f t="shared" si="9"/>
        <v>26207858</v>
      </c>
      <c r="AJ20" s="42"/>
    </row>
    <row r="21" spans="1:36" s="17" customFormat="1" ht="13.2">
      <c r="A21" s="45">
        <v>41244</v>
      </c>
      <c r="B21" s="20">
        <v>19</v>
      </c>
      <c r="C21" s="20"/>
      <c r="D21" s="18">
        <f t="shared" si="0"/>
        <v>213218.31578947368</v>
      </c>
      <c r="E21" s="18">
        <f t="shared" si="1"/>
        <v>373205.5263157895</v>
      </c>
      <c r="F21" s="18">
        <f t="shared" si="2"/>
        <v>168025.15789473685</v>
      </c>
      <c r="G21" s="18">
        <f t="shared" si="3"/>
        <v>63414</v>
      </c>
      <c r="H21" s="18">
        <f t="shared" si="4"/>
        <v>1.368421052631579</v>
      </c>
      <c r="I21" s="18">
        <f t="shared" si="5"/>
        <v>298672.73684210528</v>
      </c>
      <c r="J21" s="18">
        <f t="shared" si="6"/>
        <v>45186.631578947367</v>
      </c>
      <c r="K21" s="18">
        <f t="shared" si="7"/>
        <v>9823.3157894736851</v>
      </c>
      <c r="L21" s="20"/>
      <c r="M21" s="18">
        <v>3192478</v>
      </c>
      <c r="N21" s="18">
        <v>1204866</v>
      </c>
      <c r="O21" s="18">
        <v>489956</v>
      </c>
      <c r="P21" s="18">
        <v>575881</v>
      </c>
      <c r="Q21" s="19"/>
      <c r="R21" s="18">
        <v>26</v>
      </c>
      <c r="S21" s="18">
        <v>5674782</v>
      </c>
      <c r="T21" s="18">
        <v>0</v>
      </c>
      <c r="U21" s="18">
        <v>12915023</v>
      </c>
      <c r="V21" s="19"/>
      <c r="W21" s="18">
        <v>858546</v>
      </c>
      <c r="X21" s="18">
        <v>186643</v>
      </c>
      <c r="Y21" s="18">
        <v>397006</v>
      </c>
      <c r="Z21" s="18">
        <v>421559</v>
      </c>
      <c r="AA21" s="18"/>
      <c r="AB21" s="18">
        <v>98</v>
      </c>
      <c r="AC21" s="18">
        <v>24614</v>
      </c>
      <c r="AD21" s="18">
        <v>126</v>
      </c>
      <c r="AE21" s="18">
        <v>23240</v>
      </c>
      <c r="AG21" s="18">
        <f t="shared" si="8"/>
        <v>11142053</v>
      </c>
      <c r="AH21" s="42"/>
      <c r="AI21" s="18">
        <f t="shared" si="9"/>
        <v>14822791</v>
      </c>
      <c r="AJ21" s="42"/>
    </row>
    <row r="22" spans="1:36" s="17" customFormat="1" ht="13.2">
      <c r="A22" s="45">
        <v>41275</v>
      </c>
      <c r="B22" s="20">
        <v>22</v>
      </c>
      <c r="C22" s="20"/>
      <c r="D22" s="18">
        <f t="shared" si="0"/>
        <v>206710.5</v>
      </c>
      <c r="E22" s="18">
        <f t="shared" si="1"/>
        <v>409952.31818181818</v>
      </c>
      <c r="F22" s="18">
        <f t="shared" si="2"/>
        <v>171591.90909090909</v>
      </c>
      <c r="G22" s="18">
        <f t="shared" si="3"/>
        <v>62588.227272727272</v>
      </c>
      <c r="H22" s="18">
        <f t="shared" si="4"/>
        <v>1.1818181818181819</v>
      </c>
      <c r="I22" s="18">
        <f t="shared" si="5"/>
        <v>338297</v>
      </c>
      <c r="J22" s="18">
        <f t="shared" si="6"/>
        <v>35115.181818181816</v>
      </c>
      <c r="K22" s="18">
        <f t="shared" si="7"/>
        <v>7862.772727272727</v>
      </c>
      <c r="L22" s="20"/>
      <c r="M22" s="18">
        <v>3775022</v>
      </c>
      <c r="N22" s="18">
        <v>1376941</v>
      </c>
      <c r="O22" s="18">
        <v>493630</v>
      </c>
      <c r="P22" s="18">
        <v>696551</v>
      </c>
      <c r="Q22" s="19"/>
      <c r="R22" s="18">
        <v>26</v>
      </c>
      <c r="S22" s="18">
        <v>7442534</v>
      </c>
      <c r="T22" s="18">
        <v>25</v>
      </c>
      <c r="U22" s="18">
        <v>15682434</v>
      </c>
      <c r="V22" s="19"/>
      <c r="W22" s="18">
        <v>772534</v>
      </c>
      <c r="X22" s="18">
        <v>172981</v>
      </c>
      <c r="Y22" s="18">
        <v>346286</v>
      </c>
      <c r="Z22" s="18">
        <v>432003</v>
      </c>
      <c r="AA22" s="18"/>
      <c r="AB22" s="18">
        <v>49</v>
      </c>
      <c r="AC22" s="18">
        <v>26495</v>
      </c>
      <c r="AD22" s="18">
        <v>125</v>
      </c>
      <c r="AE22" s="18">
        <v>24733</v>
      </c>
      <c r="AG22" s="18">
        <f t="shared" si="8"/>
        <v>13566582</v>
      </c>
      <c r="AH22" s="42"/>
      <c r="AI22" s="18">
        <f t="shared" si="9"/>
        <v>17675787</v>
      </c>
      <c r="AJ22" s="42"/>
    </row>
    <row r="23" spans="1:36" s="17" customFormat="1" ht="13.2">
      <c r="A23" s="45">
        <v>41306</v>
      </c>
      <c r="B23" s="20">
        <v>20</v>
      </c>
      <c r="C23" s="20"/>
      <c r="D23" s="18">
        <f t="shared" si="0"/>
        <v>248124.15</v>
      </c>
      <c r="E23" s="18">
        <f t="shared" si="1"/>
        <v>431423.9</v>
      </c>
      <c r="F23" s="18">
        <f t="shared" si="2"/>
        <v>208646.5</v>
      </c>
      <c r="G23" s="18">
        <f t="shared" si="3"/>
        <v>74192.05</v>
      </c>
      <c r="H23" s="18">
        <f t="shared" si="4"/>
        <v>4</v>
      </c>
      <c r="I23" s="18">
        <f t="shared" si="5"/>
        <v>349335</v>
      </c>
      <c r="J23" s="18">
        <f t="shared" si="6"/>
        <v>39464.75</v>
      </c>
      <c r="K23" s="18">
        <f t="shared" si="7"/>
        <v>6813.1</v>
      </c>
      <c r="L23" s="20"/>
      <c r="M23" s="18">
        <v>4172930</v>
      </c>
      <c r="N23" s="18">
        <v>1483841</v>
      </c>
      <c r="O23" s="18">
        <v>436629</v>
      </c>
      <c r="P23" s="18">
        <v>759793</v>
      </c>
      <c r="Q23" s="19"/>
      <c r="R23" s="18">
        <v>80</v>
      </c>
      <c r="S23" s="18">
        <v>6986700</v>
      </c>
      <c r="T23" s="18">
        <v>55</v>
      </c>
      <c r="U23" s="18">
        <v>17337143</v>
      </c>
      <c r="V23" s="19"/>
      <c r="W23" s="18">
        <v>789295</v>
      </c>
      <c r="X23" s="18">
        <v>136262</v>
      </c>
      <c r="Y23" s="18">
        <v>280128</v>
      </c>
      <c r="Z23" s="18">
        <v>323981</v>
      </c>
      <c r="AA23" s="18"/>
      <c r="AB23" s="18">
        <v>178</v>
      </c>
      <c r="AC23" s="18">
        <v>21675</v>
      </c>
      <c r="AD23" s="18">
        <v>228</v>
      </c>
      <c r="AE23" s="18">
        <v>26349</v>
      </c>
      <c r="AG23" s="18">
        <f t="shared" si="8"/>
        <v>13590961</v>
      </c>
      <c r="AH23" s="42"/>
      <c r="AI23" s="18">
        <f t="shared" si="9"/>
        <v>19164306</v>
      </c>
      <c r="AJ23" s="42"/>
    </row>
    <row r="24" spans="1:36" s="17" customFormat="1" ht="13.2">
      <c r="A24" s="45">
        <v>41334</v>
      </c>
      <c r="B24" s="20">
        <v>20</v>
      </c>
      <c r="C24" s="20"/>
      <c r="D24" s="18">
        <f t="shared" si="0"/>
        <v>239235.05</v>
      </c>
      <c r="E24" s="18">
        <f t="shared" si="1"/>
        <v>425687.6</v>
      </c>
      <c r="F24" s="18">
        <f t="shared" si="2"/>
        <v>207914.65</v>
      </c>
      <c r="G24" s="18">
        <f t="shared" si="3"/>
        <v>71407.5</v>
      </c>
      <c r="H24" s="18">
        <f t="shared" si="4"/>
        <v>0</v>
      </c>
      <c r="I24" s="18">
        <f t="shared" si="5"/>
        <v>347326.05</v>
      </c>
      <c r="J24" s="18">
        <f t="shared" si="6"/>
        <v>31287.4</v>
      </c>
      <c r="K24" s="18">
        <f t="shared" si="7"/>
        <v>5827.05</v>
      </c>
      <c r="L24" s="20"/>
      <c r="M24" s="18">
        <v>4158293</v>
      </c>
      <c r="N24" s="18">
        <v>1428150</v>
      </c>
      <c r="O24" s="18">
        <v>468060</v>
      </c>
      <c r="P24" s="18">
        <v>654540</v>
      </c>
      <c r="Q24" s="19"/>
      <c r="R24" s="18">
        <v>0</v>
      </c>
      <c r="S24" s="18">
        <v>6946521</v>
      </c>
      <c r="T24" s="18">
        <v>0</v>
      </c>
      <c r="U24" s="18">
        <v>15683801</v>
      </c>
      <c r="V24" s="19"/>
      <c r="W24" s="18">
        <v>625748</v>
      </c>
      <c r="X24" s="18">
        <v>116541</v>
      </c>
      <c r="Y24" s="18">
        <v>267412</v>
      </c>
      <c r="Z24" s="18">
        <v>356703</v>
      </c>
      <c r="AA24" s="18"/>
      <c r="AB24" s="18">
        <v>660</v>
      </c>
      <c r="AC24" s="18">
        <v>22540</v>
      </c>
      <c r="AD24" s="18">
        <v>172</v>
      </c>
      <c r="AE24" s="18">
        <v>26423</v>
      </c>
      <c r="AG24" s="18">
        <f t="shared" si="8"/>
        <v>13298453</v>
      </c>
      <c r="AH24" s="42"/>
      <c r="AI24" s="18">
        <f t="shared" si="9"/>
        <v>17457111</v>
      </c>
      <c r="AJ24" s="42"/>
    </row>
    <row r="25" spans="1:36" s="17" customFormat="1" ht="13.2">
      <c r="A25" s="45">
        <v>41365</v>
      </c>
      <c r="B25" s="20">
        <v>21</v>
      </c>
      <c r="C25" s="20"/>
      <c r="D25" s="18">
        <f t="shared" si="0"/>
        <v>260513.80952380953</v>
      </c>
      <c r="E25" s="18">
        <f t="shared" si="1"/>
        <v>371008.28571428574</v>
      </c>
      <c r="F25" s="18">
        <f t="shared" si="2"/>
        <v>225775.76190476189</v>
      </c>
      <c r="G25" s="18">
        <f t="shared" si="3"/>
        <v>72123.142857142855</v>
      </c>
      <c r="H25" s="18">
        <f t="shared" si="4"/>
        <v>10.714285714285714</v>
      </c>
      <c r="I25" s="18">
        <f t="shared" si="5"/>
        <v>293041.61904761905</v>
      </c>
      <c r="J25" s="18">
        <f t="shared" si="6"/>
        <v>34724.619047619046</v>
      </c>
      <c r="K25" s="18">
        <f t="shared" si="7"/>
        <v>4774.0476190476193</v>
      </c>
      <c r="L25" s="20"/>
      <c r="M25" s="18">
        <v>4741291</v>
      </c>
      <c r="N25" s="18">
        <v>1514586</v>
      </c>
      <c r="O25" s="18">
        <v>503744</v>
      </c>
      <c r="P25" s="18">
        <v>652584</v>
      </c>
      <c r="Q25" s="19"/>
      <c r="R25" s="18">
        <v>225</v>
      </c>
      <c r="S25" s="18">
        <v>6153874</v>
      </c>
      <c r="T25" s="18">
        <v>145</v>
      </c>
      <c r="U25" s="18">
        <v>17904724</v>
      </c>
      <c r="V25" s="19"/>
      <c r="W25" s="18">
        <v>729217</v>
      </c>
      <c r="X25" s="18">
        <v>100255</v>
      </c>
      <c r="Y25" s="18">
        <v>224053</v>
      </c>
      <c r="Z25" s="18">
        <v>239307</v>
      </c>
      <c r="AA25" s="18"/>
      <c r="AB25" s="18">
        <v>57</v>
      </c>
      <c r="AC25" s="18">
        <v>22459</v>
      </c>
      <c r="AD25" s="18">
        <v>124</v>
      </c>
      <c r="AE25" s="18">
        <v>26137</v>
      </c>
      <c r="AG25" s="18">
        <f t="shared" si="8"/>
        <v>13261964</v>
      </c>
      <c r="AH25" s="42"/>
      <c r="AI25" s="18">
        <f t="shared" si="9"/>
        <v>19550818</v>
      </c>
      <c r="AJ25" s="42"/>
    </row>
    <row r="26" spans="1:36" s="17" customFormat="1" ht="13.2">
      <c r="A26" s="45">
        <v>41395</v>
      </c>
      <c r="B26" s="20">
        <v>22</v>
      </c>
      <c r="C26" s="20"/>
      <c r="D26" s="18">
        <f t="shared" si="0"/>
        <v>206137.5</v>
      </c>
      <c r="E26" s="18">
        <f t="shared" si="1"/>
        <v>343844.5</v>
      </c>
      <c r="F26" s="18">
        <f t="shared" si="2"/>
        <v>183525.45454545456</v>
      </c>
      <c r="G26" s="18">
        <f t="shared" si="3"/>
        <v>63779.681818181816</v>
      </c>
      <c r="H26" s="18">
        <f t="shared" si="4"/>
        <v>0</v>
      </c>
      <c r="I26" s="18">
        <f t="shared" si="5"/>
        <v>275306.5</v>
      </c>
      <c r="J26" s="18">
        <f t="shared" si="6"/>
        <v>22608.136363636364</v>
      </c>
      <c r="K26" s="18">
        <f t="shared" si="7"/>
        <v>4135.772727272727</v>
      </c>
      <c r="L26" s="20"/>
      <c r="M26" s="18">
        <v>4037560</v>
      </c>
      <c r="N26" s="18">
        <v>1403153</v>
      </c>
      <c r="O26" s="18">
        <v>543537</v>
      </c>
      <c r="P26" s="18">
        <v>759868</v>
      </c>
      <c r="Q26" s="19"/>
      <c r="R26" s="18">
        <v>0</v>
      </c>
      <c r="S26" s="18">
        <v>6056743</v>
      </c>
      <c r="T26" s="18">
        <v>145</v>
      </c>
      <c r="U26" s="18">
        <v>17692895</v>
      </c>
      <c r="V26" s="19"/>
      <c r="W26" s="18">
        <v>497379</v>
      </c>
      <c r="X26" s="18">
        <v>90987</v>
      </c>
      <c r="Y26" s="18">
        <v>242846</v>
      </c>
      <c r="Z26" s="18">
        <v>275071</v>
      </c>
      <c r="AA26" s="18"/>
      <c r="AB26" s="18">
        <v>86</v>
      </c>
      <c r="AC26" s="18">
        <v>13696</v>
      </c>
      <c r="AD26" s="18">
        <v>102</v>
      </c>
      <c r="AE26" s="18">
        <v>19295</v>
      </c>
      <c r="AG26" s="18">
        <f t="shared" si="8"/>
        <v>12099604</v>
      </c>
      <c r="AH26" s="42"/>
      <c r="AI26" s="18">
        <f t="shared" si="9"/>
        <v>19533759</v>
      </c>
      <c r="AJ26" s="42"/>
    </row>
    <row r="27" spans="1:36" s="17" customFormat="1" ht="13.2">
      <c r="A27" s="45">
        <v>41426</v>
      </c>
      <c r="B27" s="20">
        <v>20</v>
      </c>
      <c r="C27" s="20"/>
      <c r="D27" s="18">
        <f t="shared" si="0"/>
        <v>250036.15</v>
      </c>
      <c r="E27" s="18">
        <f t="shared" si="1"/>
        <v>355166.45</v>
      </c>
      <c r="F27" s="18">
        <f t="shared" si="2"/>
        <v>222039.55</v>
      </c>
      <c r="G27" s="18">
        <f t="shared" si="3"/>
        <v>87560.1</v>
      </c>
      <c r="H27" s="18">
        <f t="shared" si="4"/>
        <v>0.55000000000000004</v>
      </c>
      <c r="I27" s="18">
        <f t="shared" si="5"/>
        <v>259889</v>
      </c>
      <c r="J27" s="18">
        <f t="shared" si="6"/>
        <v>27989.15</v>
      </c>
      <c r="K27" s="18">
        <f t="shared" si="7"/>
        <v>6993.5</v>
      </c>
      <c r="L27" s="20"/>
      <c r="M27" s="18">
        <v>4440791</v>
      </c>
      <c r="N27" s="18">
        <v>1751202</v>
      </c>
      <c r="O27" s="18">
        <v>425249</v>
      </c>
      <c r="P27" s="18">
        <v>738575</v>
      </c>
      <c r="Q27" s="19"/>
      <c r="R27" s="18">
        <v>11</v>
      </c>
      <c r="S27" s="18">
        <v>5197780</v>
      </c>
      <c r="T27" s="18">
        <v>0</v>
      </c>
      <c r="U27" s="18">
        <v>15256970</v>
      </c>
      <c r="V27" s="19"/>
      <c r="W27" s="18">
        <v>559783</v>
      </c>
      <c r="X27" s="18">
        <v>139870</v>
      </c>
      <c r="Y27" s="18">
        <v>288692</v>
      </c>
      <c r="Z27" s="18">
        <v>330155</v>
      </c>
      <c r="AA27" s="18"/>
      <c r="AB27" s="18">
        <v>138</v>
      </c>
      <c r="AC27" s="18">
        <v>14477</v>
      </c>
      <c r="AD27" s="18">
        <v>123</v>
      </c>
      <c r="AE27" s="18">
        <v>12438</v>
      </c>
      <c r="AG27" s="18">
        <f t="shared" si="8"/>
        <v>12104052</v>
      </c>
      <c r="AH27" s="42"/>
      <c r="AI27" s="18">
        <f t="shared" si="9"/>
        <v>17052202</v>
      </c>
      <c r="AJ27" s="42"/>
    </row>
    <row r="28" spans="1:36" s="17" customFormat="1" ht="13.2">
      <c r="A28" s="45">
        <v>41456</v>
      </c>
      <c r="B28" s="20">
        <v>23</v>
      </c>
      <c r="C28" s="20"/>
      <c r="D28" s="18">
        <f t="shared" si="0"/>
        <v>189362.52173913043</v>
      </c>
      <c r="E28" s="18">
        <f t="shared" si="1"/>
        <v>292684.26086956525</v>
      </c>
      <c r="F28" s="18">
        <f t="shared" si="2"/>
        <v>155055.4347826087</v>
      </c>
      <c r="G28" s="18">
        <f t="shared" si="3"/>
        <v>56412.565217391304</v>
      </c>
      <c r="H28" s="18">
        <f t="shared" si="4"/>
        <v>0</v>
      </c>
      <c r="I28" s="18">
        <f t="shared" si="5"/>
        <v>227045.08695652173</v>
      </c>
      <c r="J28" s="18">
        <f t="shared" si="6"/>
        <v>34306.130434782608</v>
      </c>
      <c r="K28" s="18">
        <f t="shared" si="7"/>
        <v>8669.652173913044</v>
      </c>
      <c r="L28" s="20"/>
      <c r="M28" s="18">
        <v>3566275</v>
      </c>
      <c r="N28" s="18">
        <v>1297489</v>
      </c>
      <c r="O28" s="18">
        <v>458138</v>
      </c>
      <c r="P28" s="18">
        <v>710268</v>
      </c>
      <c r="Q28" s="19"/>
      <c r="R28" s="18">
        <v>0</v>
      </c>
      <c r="S28" s="18">
        <v>5222037</v>
      </c>
      <c r="T28" s="18">
        <v>0</v>
      </c>
      <c r="U28" s="18">
        <v>16643043</v>
      </c>
      <c r="V28" s="19"/>
      <c r="W28" s="18">
        <v>789041</v>
      </c>
      <c r="X28" s="18">
        <v>199402</v>
      </c>
      <c r="Y28" s="18">
        <v>305451</v>
      </c>
      <c r="Z28" s="18">
        <v>387256</v>
      </c>
      <c r="AA28" s="18"/>
      <c r="AB28" s="18">
        <v>22</v>
      </c>
      <c r="AC28" s="18">
        <v>12810</v>
      </c>
      <c r="AD28" s="18">
        <v>138</v>
      </c>
      <c r="AE28" s="18">
        <v>13665</v>
      </c>
      <c r="AG28" s="18">
        <f t="shared" si="8"/>
        <v>11087076</v>
      </c>
      <c r="AH28" s="42"/>
      <c r="AI28" s="18">
        <f t="shared" si="9"/>
        <v>18517959</v>
      </c>
      <c r="AJ28" s="42"/>
    </row>
    <row r="29" spans="1:36" s="17" customFormat="1" ht="13.2">
      <c r="A29" s="45">
        <v>41487</v>
      </c>
      <c r="B29" s="20">
        <v>22</v>
      </c>
      <c r="C29" s="20"/>
      <c r="D29" s="18">
        <f t="shared" si="0"/>
        <v>189411.31818181818</v>
      </c>
      <c r="E29" s="18">
        <f t="shared" si="1"/>
        <v>333555.5</v>
      </c>
      <c r="F29" s="18">
        <f t="shared" si="2"/>
        <v>153038.68181818182</v>
      </c>
      <c r="G29" s="18">
        <f t="shared" si="3"/>
        <v>60227.772727272728</v>
      </c>
      <c r="H29" s="18">
        <f t="shared" si="4"/>
        <v>0.90909090909090906</v>
      </c>
      <c r="I29" s="18">
        <f t="shared" si="5"/>
        <v>265304.95454545453</v>
      </c>
      <c r="J29" s="18">
        <f t="shared" si="6"/>
        <v>36367.545454545456</v>
      </c>
      <c r="K29" s="18">
        <f t="shared" si="7"/>
        <v>7511.090909090909</v>
      </c>
      <c r="L29" s="20"/>
      <c r="M29" s="18">
        <v>3366851</v>
      </c>
      <c r="N29" s="18">
        <v>1325011</v>
      </c>
      <c r="O29" s="18">
        <v>454462</v>
      </c>
      <c r="P29" s="18">
        <v>752448</v>
      </c>
      <c r="Q29" s="19"/>
      <c r="R29" s="18">
        <v>20</v>
      </c>
      <c r="S29" s="18">
        <v>5836709</v>
      </c>
      <c r="T29" s="18">
        <v>20</v>
      </c>
      <c r="U29" s="18">
        <v>17684430</v>
      </c>
      <c r="V29" s="19"/>
      <c r="W29" s="18">
        <v>800086</v>
      </c>
      <c r="X29" s="18">
        <v>165244</v>
      </c>
      <c r="Y29" s="18">
        <v>350060</v>
      </c>
      <c r="Z29" s="18">
        <v>466188</v>
      </c>
      <c r="AA29" s="18"/>
      <c r="AB29" s="18">
        <v>92</v>
      </c>
      <c r="AC29" s="18">
        <v>11257</v>
      </c>
      <c r="AD29" s="18">
        <v>45</v>
      </c>
      <c r="AE29" s="18">
        <v>14719</v>
      </c>
      <c r="AG29" s="18">
        <f t="shared" si="8"/>
        <v>11505270</v>
      </c>
      <c r="AH29" s="42"/>
      <c r="AI29" s="18">
        <f t="shared" si="9"/>
        <v>19722372</v>
      </c>
      <c r="AJ29" s="42"/>
    </row>
    <row r="30" spans="1:36" s="17" customFormat="1" ht="13.2">
      <c r="A30" s="45">
        <v>41518</v>
      </c>
      <c r="B30" s="20">
        <v>21</v>
      </c>
      <c r="C30" s="20"/>
      <c r="D30" s="18">
        <f t="shared" si="0"/>
        <v>212221.28571428571</v>
      </c>
      <c r="E30" s="18">
        <f t="shared" si="1"/>
        <v>352952.71428571426</v>
      </c>
      <c r="F30" s="18">
        <f t="shared" si="2"/>
        <v>176383.47619047618</v>
      </c>
      <c r="G30" s="18">
        <f t="shared" si="3"/>
        <v>65948.71428571429</v>
      </c>
      <c r="H30" s="18">
        <f t="shared" si="4"/>
        <v>0</v>
      </c>
      <c r="I30" s="18">
        <f t="shared" si="5"/>
        <v>278047.52380952379</v>
      </c>
      <c r="J30" s="18">
        <f t="shared" si="6"/>
        <v>35833.952380952382</v>
      </c>
      <c r="K30" s="18">
        <f t="shared" si="7"/>
        <v>8265.3333333333339</v>
      </c>
      <c r="L30" s="20"/>
      <c r="M30" s="18">
        <v>3704053</v>
      </c>
      <c r="N30" s="18">
        <v>1384923</v>
      </c>
      <c r="O30" s="18">
        <v>485611</v>
      </c>
      <c r="P30" s="18">
        <v>723537</v>
      </c>
      <c r="Q30" s="19"/>
      <c r="R30" s="18">
        <v>0</v>
      </c>
      <c r="S30" s="18">
        <v>5838998</v>
      </c>
      <c r="T30" s="18">
        <v>0</v>
      </c>
      <c r="U30" s="18">
        <v>16347138</v>
      </c>
      <c r="V30" s="19"/>
      <c r="W30" s="18">
        <v>752513</v>
      </c>
      <c r="X30" s="18">
        <v>173572</v>
      </c>
      <c r="Y30" s="18">
        <v>386884</v>
      </c>
      <c r="Z30" s="18">
        <v>539841</v>
      </c>
      <c r="AA30" s="18"/>
      <c r="AB30" s="18">
        <v>81</v>
      </c>
      <c r="AC30" s="18">
        <v>14514</v>
      </c>
      <c r="AD30" s="18">
        <v>83</v>
      </c>
      <c r="AE30" s="18">
        <v>14177</v>
      </c>
      <c r="AG30" s="18">
        <f t="shared" si="8"/>
        <v>11868654</v>
      </c>
      <c r="AH30" s="42"/>
      <c r="AI30" s="18">
        <f t="shared" si="9"/>
        <v>18497271</v>
      </c>
      <c r="AJ30" s="42"/>
    </row>
    <row r="31" spans="1:36" s="17" customFormat="1" ht="13.2">
      <c r="A31" s="45">
        <v>41548</v>
      </c>
      <c r="B31" s="20">
        <v>23</v>
      </c>
      <c r="C31" s="20"/>
      <c r="D31" s="18">
        <f t="shared" si="0"/>
        <v>218935.65217391305</v>
      </c>
      <c r="E31" s="18">
        <f t="shared" si="1"/>
        <v>367359.65217391303</v>
      </c>
      <c r="F31" s="18">
        <f t="shared" si="2"/>
        <v>165746.26086956522</v>
      </c>
      <c r="G31" s="18">
        <f t="shared" si="3"/>
        <v>66175.869565217392</v>
      </c>
      <c r="H31" s="18">
        <f t="shared" si="4"/>
        <v>0.43478260869565216</v>
      </c>
      <c r="I31" s="18">
        <f t="shared" si="5"/>
        <v>290754.04347826086</v>
      </c>
      <c r="J31" s="18">
        <f t="shared" si="6"/>
        <v>53187.565217391304</v>
      </c>
      <c r="K31" s="18">
        <f t="shared" si="7"/>
        <v>9842.3043478260861</v>
      </c>
      <c r="L31" s="20"/>
      <c r="M31" s="18">
        <v>3812164</v>
      </c>
      <c r="N31" s="18">
        <v>1522045</v>
      </c>
      <c r="O31" s="18">
        <v>496502</v>
      </c>
      <c r="P31" s="18">
        <v>764592</v>
      </c>
      <c r="Q31" s="19"/>
      <c r="R31" s="18">
        <v>10</v>
      </c>
      <c r="S31" s="18">
        <v>6687343</v>
      </c>
      <c r="T31" s="18">
        <v>10</v>
      </c>
      <c r="U31" s="18">
        <v>18208159</v>
      </c>
      <c r="V31" s="19"/>
      <c r="W31" s="18">
        <v>1223314</v>
      </c>
      <c r="X31" s="18">
        <v>226373</v>
      </c>
      <c r="Y31" s="18">
        <v>336189</v>
      </c>
      <c r="Z31" s="18">
        <v>346192</v>
      </c>
      <c r="AA31" s="18"/>
      <c r="AB31" s="18">
        <v>32</v>
      </c>
      <c r="AC31" s="18">
        <v>13511</v>
      </c>
      <c r="AD31" s="18">
        <v>30</v>
      </c>
      <c r="AE31" s="18">
        <v>14791</v>
      </c>
      <c r="AG31" s="18">
        <f t="shared" si="8"/>
        <v>13484792</v>
      </c>
      <c r="AH31" s="42"/>
      <c r="AI31" s="18">
        <f t="shared" si="9"/>
        <v>20166465</v>
      </c>
      <c r="AJ31" s="42"/>
    </row>
    <row r="32" spans="1:36" s="17" customFormat="1" ht="13.2">
      <c r="A32" s="45">
        <v>41579</v>
      </c>
      <c r="B32" s="20">
        <v>21</v>
      </c>
      <c r="C32" s="20"/>
      <c r="D32" s="18">
        <f t="shared" si="0"/>
        <v>191738.38095238095</v>
      </c>
      <c r="E32" s="18">
        <f t="shared" si="1"/>
        <v>333251.42857142858</v>
      </c>
      <c r="F32" s="18">
        <f t="shared" si="2"/>
        <v>164131.76190476189</v>
      </c>
      <c r="G32" s="18">
        <f t="shared" si="3"/>
        <v>58446.714285714283</v>
      </c>
      <c r="H32" s="18">
        <f t="shared" si="4"/>
        <v>0</v>
      </c>
      <c r="I32" s="18">
        <f t="shared" si="5"/>
        <v>269677.95238095237</v>
      </c>
      <c r="J32" s="18">
        <f t="shared" si="6"/>
        <v>27605.476190476191</v>
      </c>
      <c r="K32" s="18">
        <f t="shared" si="7"/>
        <v>4804.2380952380954</v>
      </c>
      <c r="L32" s="20"/>
      <c r="M32" s="18">
        <v>3446767</v>
      </c>
      <c r="N32" s="18">
        <v>1227381</v>
      </c>
      <c r="O32" s="18">
        <v>502845</v>
      </c>
      <c r="P32" s="18">
        <v>754562</v>
      </c>
      <c r="Q32" s="19"/>
      <c r="R32" s="18">
        <v>0</v>
      </c>
      <c r="S32" s="18">
        <v>5663237</v>
      </c>
      <c r="T32" s="18">
        <v>10</v>
      </c>
      <c r="U32" s="18">
        <v>18889819</v>
      </c>
      <c r="V32" s="19"/>
      <c r="W32" s="18">
        <v>579715</v>
      </c>
      <c r="X32" s="18">
        <v>100889</v>
      </c>
      <c r="Y32" s="18">
        <v>338635</v>
      </c>
      <c r="Z32" s="18">
        <v>386925</v>
      </c>
      <c r="AA32" s="18"/>
      <c r="AB32" s="18">
        <v>24</v>
      </c>
      <c r="AC32" s="18">
        <v>6773</v>
      </c>
      <c r="AD32" s="18">
        <v>30</v>
      </c>
      <c r="AE32" s="18">
        <v>13833</v>
      </c>
      <c r="AG32" s="18">
        <f t="shared" si="8"/>
        <v>11024786</v>
      </c>
      <c r="AH32" s="42"/>
      <c r="AI32" s="18">
        <f t="shared" si="9"/>
        <v>20886659</v>
      </c>
      <c r="AJ32" s="42"/>
    </row>
    <row r="33" spans="1:36" s="17" customFormat="1" ht="13.2">
      <c r="A33" s="45">
        <v>41609</v>
      </c>
      <c r="B33" s="20">
        <v>20</v>
      </c>
      <c r="C33" s="20"/>
      <c r="D33" s="18">
        <f t="shared" si="0"/>
        <v>201377.35</v>
      </c>
      <c r="E33" s="18">
        <f t="shared" si="1"/>
        <v>321802.8</v>
      </c>
      <c r="F33" s="18">
        <f t="shared" si="2"/>
        <v>165266.65</v>
      </c>
      <c r="G33" s="18">
        <f t="shared" si="3"/>
        <v>73056</v>
      </c>
      <c r="H33" s="18">
        <f t="shared" si="4"/>
        <v>0</v>
      </c>
      <c r="I33" s="18">
        <f t="shared" si="5"/>
        <v>243893.3</v>
      </c>
      <c r="J33" s="18">
        <f t="shared" si="6"/>
        <v>36110.6</v>
      </c>
      <c r="K33" s="18">
        <f t="shared" si="7"/>
        <v>4458.8500000000004</v>
      </c>
      <c r="L33" s="20"/>
      <c r="M33" s="18">
        <v>3305333</v>
      </c>
      <c r="N33" s="18">
        <v>1461120</v>
      </c>
      <c r="O33" s="18">
        <v>438395</v>
      </c>
      <c r="P33" s="18">
        <v>524685</v>
      </c>
      <c r="Q33" s="19"/>
      <c r="R33" s="18">
        <v>0</v>
      </c>
      <c r="S33" s="18">
        <v>4877866</v>
      </c>
      <c r="T33" s="18">
        <v>0</v>
      </c>
      <c r="U33" s="18">
        <v>11539116</v>
      </c>
      <c r="V33" s="19"/>
      <c r="W33" s="18">
        <v>722212</v>
      </c>
      <c r="X33" s="18">
        <v>89177</v>
      </c>
      <c r="Y33" s="18">
        <v>343887</v>
      </c>
      <c r="Z33" s="18">
        <v>340252</v>
      </c>
      <c r="AA33" s="18"/>
      <c r="AB33" s="18">
        <v>2</v>
      </c>
      <c r="AC33" s="18">
        <v>7893</v>
      </c>
      <c r="AD33" s="18">
        <v>0</v>
      </c>
      <c r="AE33" s="18">
        <v>9341</v>
      </c>
      <c r="AG33" s="18">
        <f t="shared" si="8"/>
        <v>10463603</v>
      </c>
      <c r="AH33" s="42"/>
      <c r="AI33" s="18">
        <f t="shared" si="9"/>
        <v>13195676</v>
      </c>
      <c r="AJ33" s="42"/>
    </row>
    <row r="34" spans="1:36" s="17" customFormat="1" ht="13.2">
      <c r="A34" s="45">
        <v>41640</v>
      </c>
      <c r="B34" s="20">
        <v>22</v>
      </c>
      <c r="C34" s="20"/>
      <c r="D34" s="18">
        <f t="shared" si="0"/>
        <v>238215.72727272726</v>
      </c>
      <c r="E34" s="18">
        <f t="shared" si="1"/>
        <v>375118.95454545453</v>
      </c>
      <c r="F34" s="18">
        <f t="shared" si="2"/>
        <v>195768.09090909091</v>
      </c>
      <c r="G34" s="18">
        <f t="shared" si="3"/>
        <v>69972.454545454544</v>
      </c>
      <c r="H34" s="18">
        <f t="shared" si="4"/>
        <v>0</v>
      </c>
      <c r="I34" s="18">
        <f t="shared" si="5"/>
        <v>297175.95454545453</v>
      </c>
      <c r="J34" s="18">
        <f t="shared" si="6"/>
        <v>42447.590909090912</v>
      </c>
      <c r="K34" s="18">
        <f t="shared" si="7"/>
        <v>7637.181818181818</v>
      </c>
      <c r="L34" s="20"/>
      <c r="M34" s="18">
        <v>4306898</v>
      </c>
      <c r="N34" s="18">
        <v>1539394</v>
      </c>
      <c r="O34" s="18">
        <v>478563</v>
      </c>
      <c r="P34" s="18">
        <v>698100</v>
      </c>
      <c r="Q34" s="19"/>
      <c r="R34" s="18">
        <v>0</v>
      </c>
      <c r="S34" s="18">
        <v>6537871</v>
      </c>
      <c r="T34" s="18">
        <v>0</v>
      </c>
      <c r="U34" s="18">
        <v>13729261</v>
      </c>
      <c r="V34" s="19"/>
      <c r="W34" s="18">
        <v>933847</v>
      </c>
      <c r="X34" s="18">
        <v>168018</v>
      </c>
      <c r="Y34" s="18">
        <v>339340</v>
      </c>
      <c r="Z34" s="18">
        <v>404912</v>
      </c>
      <c r="AA34" s="18"/>
      <c r="AB34" s="18">
        <v>1</v>
      </c>
      <c r="AC34" s="18">
        <v>7334</v>
      </c>
      <c r="AD34" s="18">
        <v>1</v>
      </c>
      <c r="AE34" s="18">
        <v>9939</v>
      </c>
      <c r="AG34" s="18">
        <f t="shared" si="8"/>
        <v>13493363</v>
      </c>
      <c r="AH34" s="42"/>
      <c r="AI34" s="18">
        <f t="shared" si="9"/>
        <v>15660116</v>
      </c>
      <c r="AJ34" s="42"/>
    </row>
    <row r="35" spans="1:36" s="17" customFormat="1" ht="13.2">
      <c r="A35" s="45">
        <v>41671</v>
      </c>
      <c r="B35" s="20">
        <v>20</v>
      </c>
      <c r="C35" s="20"/>
      <c r="D35" s="18">
        <f t="shared" si="0"/>
        <v>230356.45</v>
      </c>
      <c r="E35" s="18">
        <f t="shared" si="1"/>
        <v>365476.4</v>
      </c>
      <c r="F35" s="18">
        <f t="shared" si="2"/>
        <v>191901.4</v>
      </c>
      <c r="G35" s="18">
        <f t="shared" si="3"/>
        <v>72810.899999999994</v>
      </c>
      <c r="H35" s="18">
        <f t="shared" si="4"/>
        <v>5</v>
      </c>
      <c r="I35" s="18">
        <f t="shared" si="5"/>
        <v>286264</v>
      </c>
      <c r="J35" s="18">
        <f t="shared" si="6"/>
        <v>38449.85</v>
      </c>
      <c r="K35" s="18">
        <f t="shared" si="7"/>
        <v>6153.55</v>
      </c>
      <c r="L35" s="20"/>
      <c r="M35" s="18">
        <v>3838028</v>
      </c>
      <c r="N35" s="18">
        <v>1456218</v>
      </c>
      <c r="O35" s="18">
        <v>480035</v>
      </c>
      <c r="P35" s="18">
        <v>744205</v>
      </c>
      <c r="Q35" s="19"/>
      <c r="R35" s="18">
        <v>100</v>
      </c>
      <c r="S35" s="18">
        <v>5725280</v>
      </c>
      <c r="T35" s="18">
        <v>70</v>
      </c>
      <c r="U35" s="18">
        <v>14718525</v>
      </c>
      <c r="V35" s="19"/>
      <c r="W35" s="18">
        <v>768997</v>
      </c>
      <c r="X35" s="18">
        <v>123071</v>
      </c>
      <c r="Y35" s="18">
        <v>313844</v>
      </c>
      <c r="Z35" s="18">
        <v>346398</v>
      </c>
      <c r="AA35" s="18"/>
      <c r="AB35" s="18">
        <v>4</v>
      </c>
      <c r="AC35" s="18">
        <v>4959</v>
      </c>
      <c r="AD35" s="18">
        <v>1</v>
      </c>
      <c r="AE35" s="18">
        <v>9797</v>
      </c>
      <c r="AG35" s="18">
        <f t="shared" si="8"/>
        <v>11916657</v>
      </c>
      <c r="AH35" s="42"/>
      <c r="AI35" s="18">
        <f t="shared" si="9"/>
        <v>16612875</v>
      </c>
      <c r="AJ35" s="42"/>
    </row>
    <row r="36" spans="1:36" s="17" customFormat="1" ht="13.2">
      <c r="A36" s="45">
        <v>41699</v>
      </c>
      <c r="B36" s="20">
        <v>21</v>
      </c>
      <c r="C36" s="20"/>
      <c r="D36" s="18">
        <f t="shared" si="0"/>
        <v>253646.19047619047</v>
      </c>
      <c r="E36" s="18">
        <f t="shared" si="1"/>
        <v>379667.28571428574</v>
      </c>
      <c r="F36" s="18">
        <f t="shared" si="2"/>
        <v>208632.14285714287</v>
      </c>
      <c r="G36" s="18">
        <f t="shared" si="3"/>
        <v>78715.666666666672</v>
      </c>
      <c r="H36" s="18">
        <f t="shared" si="4"/>
        <v>1.9047619047619047</v>
      </c>
      <c r="I36" s="18">
        <f t="shared" si="5"/>
        <v>289156.71428571426</v>
      </c>
      <c r="J36" s="18">
        <f t="shared" si="6"/>
        <v>45012.142857142855</v>
      </c>
      <c r="K36" s="18">
        <f t="shared" si="7"/>
        <v>11395.904761904761</v>
      </c>
      <c r="L36" s="20"/>
      <c r="M36" s="18">
        <v>4381275</v>
      </c>
      <c r="N36" s="18">
        <v>1653029</v>
      </c>
      <c r="O36" s="18">
        <v>458808</v>
      </c>
      <c r="P36" s="18">
        <v>723876</v>
      </c>
      <c r="Q36" s="19"/>
      <c r="R36" s="18">
        <v>40</v>
      </c>
      <c r="S36" s="18">
        <v>6072291</v>
      </c>
      <c r="T36" s="18">
        <v>40</v>
      </c>
      <c r="U36" s="18">
        <v>13316479</v>
      </c>
      <c r="V36" s="19"/>
      <c r="W36" s="18">
        <v>945255</v>
      </c>
      <c r="X36" s="18">
        <v>239314</v>
      </c>
      <c r="Y36" s="18">
        <v>313371</v>
      </c>
      <c r="Z36" s="18">
        <v>419318</v>
      </c>
      <c r="AA36" s="18"/>
      <c r="AB36" s="18">
        <v>0</v>
      </c>
      <c r="AC36" s="18">
        <v>8379</v>
      </c>
      <c r="AD36" s="18">
        <v>1</v>
      </c>
      <c r="AE36" s="18">
        <v>9800</v>
      </c>
      <c r="AG36" s="18">
        <f t="shared" si="8"/>
        <v>13299583</v>
      </c>
      <c r="AH36" s="42"/>
      <c r="AI36" s="18">
        <f t="shared" si="9"/>
        <v>15241693</v>
      </c>
      <c r="AJ36" s="42"/>
    </row>
    <row r="37" spans="1:36" s="17" customFormat="1" ht="13.2">
      <c r="A37" s="45">
        <v>41730</v>
      </c>
      <c r="B37" s="20">
        <v>20</v>
      </c>
      <c r="C37" s="20"/>
      <c r="D37" s="18">
        <f t="shared" si="0"/>
        <v>232253.55</v>
      </c>
      <c r="E37" s="18">
        <f t="shared" si="1"/>
        <v>318911.5</v>
      </c>
      <c r="F37" s="18">
        <f t="shared" si="2"/>
        <v>192990.9</v>
      </c>
      <c r="G37" s="18">
        <f t="shared" si="3"/>
        <v>65044.4</v>
      </c>
      <c r="H37" s="18">
        <f t="shared" si="4"/>
        <v>0.85</v>
      </c>
      <c r="I37" s="18">
        <f t="shared" si="5"/>
        <v>246444.1</v>
      </c>
      <c r="J37" s="18">
        <f t="shared" si="6"/>
        <v>39261.75</v>
      </c>
      <c r="K37" s="18">
        <f t="shared" si="7"/>
        <v>7131.05</v>
      </c>
      <c r="L37" s="20"/>
      <c r="M37" s="18">
        <v>3859818</v>
      </c>
      <c r="N37" s="18">
        <v>1300888</v>
      </c>
      <c r="O37" s="18">
        <v>492518</v>
      </c>
      <c r="P37" s="18">
        <v>682436</v>
      </c>
      <c r="Q37" s="19"/>
      <c r="R37" s="18">
        <v>17</v>
      </c>
      <c r="S37" s="18">
        <v>4928882</v>
      </c>
      <c r="T37" s="18">
        <v>41</v>
      </c>
      <c r="U37" s="18">
        <v>14104631</v>
      </c>
      <c r="V37" s="19"/>
      <c r="W37" s="18">
        <v>785235</v>
      </c>
      <c r="X37" s="18">
        <v>142621</v>
      </c>
      <c r="Y37" s="18">
        <v>267950</v>
      </c>
      <c r="Z37" s="18">
        <v>327664</v>
      </c>
      <c r="AA37" s="18"/>
      <c r="AB37" s="18">
        <v>1</v>
      </c>
      <c r="AC37" s="18">
        <v>5839</v>
      </c>
      <c r="AD37" s="18">
        <v>2</v>
      </c>
      <c r="AE37" s="18">
        <v>10376</v>
      </c>
      <c r="AG37" s="18">
        <f t="shared" si="8"/>
        <v>11023301</v>
      </c>
      <c r="AH37" s="42"/>
      <c r="AI37" s="18">
        <f t="shared" si="9"/>
        <v>15885618</v>
      </c>
      <c r="AJ37" s="42"/>
    </row>
    <row r="38" spans="1:36" s="17" customFormat="1" ht="13.2">
      <c r="A38" s="45">
        <v>41760</v>
      </c>
      <c r="B38" s="20">
        <v>21</v>
      </c>
      <c r="C38" s="20"/>
      <c r="D38" s="18">
        <f t="shared" si="0"/>
        <v>187306.80952380953</v>
      </c>
      <c r="E38" s="18">
        <f t="shared" si="1"/>
        <v>327424</v>
      </c>
      <c r="F38" s="18">
        <f t="shared" si="2"/>
        <v>158431.90476190476</v>
      </c>
      <c r="G38" s="18">
        <f t="shared" si="3"/>
        <v>49534.238095238092</v>
      </c>
      <c r="H38" s="18">
        <f t="shared" si="4"/>
        <v>0.90476190476190477</v>
      </c>
      <c r="I38" s="18">
        <f t="shared" si="5"/>
        <v>270728.28571428574</v>
      </c>
      <c r="J38" s="18">
        <f t="shared" si="6"/>
        <v>28873.952380952382</v>
      </c>
      <c r="K38" s="18">
        <f t="shared" si="7"/>
        <v>6887.0952380952385</v>
      </c>
      <c r="L38" s="20"/>
      <c r="M38" s="18">
        <v>3327070</v>
      </c>
      <c r="N38" s="18">
        <v>1040219</v>
      </c>
      <c r="O38" s="18">
        <v>538201</v>
      </c>
      <c r="P38" s="18">
        <v>714923</v>
      </c>
      <c r="Q38" s="19"/>
      <c r="R38" s="18">
        <v>19</v>
      </c>
      <c r="S38" s="18">
        <v>5685294</v>
      </c>
      <c r="T38" s="18">
        <v>50</v>
      </c>
      <c r="U38" s="18">
        <v>14717198</v>
      </c>
      <c r="V38" s="19"/>
      <c r="W38" s="18">
        <v>606353</v>
      </c>
      <c r="X38" s="18">
        <v>144629</v>
      </c>
      <c r="Y38" s="18">
        <v>274852</v>
      </c>
      <c r="Z38" s="18">
        <v>366281</v>
      </c>
      <c r="AA38" s="18"/>
      <c r="AB38" s="18">
        <v>1</v>
      </c>
      <c r="AC38" s="18">
        <v>5762</v>
      </c>
      <c r="AD38" s="18">
        <v>1</v>
      </c>
      <c r="AE38" s="18">
        <v>10265</v>
      </c>
      <c r="AG38" s="18">
        <f t="shared" si="8"/>
        <v>10809347</v>
      </c>
      <c r="AH38" s="42"/>
      <c r="AI38" s="18">
        <f t="shared" si="9"/>
        <v>16621771</v>
      </c>
      <c r="AJ38" s="42"/>
    </row>
    <row r="39" spans="1:36" s="17" customFormat="1" ht="13.2">
      <c r="A39" s="45">
        <v>41791</v>
      </c>
      <c r="B39" s="20">
        <v>21</v>
      </c>
      <c r="C39" s="20"/>
      <c r="D39" s="18">
        <f t="shared" si="0"/>
        <v>187606.66666666666</v>
      </c>
      <c r="E39" s="18">
        <f t="shared" si="1"/>
        <v>309811.09523809527</v>
      </c>
      <c r="F39" s="18">
        <f t="shared" si="2"/>
        <v>159273</v>
      </c>
      <c r="G39" s="18">
        <f t="shared" si="3"/>
        <v>54290.428571428572</v>
      </c>
      <c r="H39" s="18">
        <f t="shared" si="4"/>
        <v>817.90476190476193</v>
      </c>
      <c r="I39" s="18">
        <f t="shared" si="5"/>
        <v>249506.57142857142</v>
      </c>
      <c r="J39" s="18">
        <f t="shared" si="6"/>
        <v>27515.761904761905</v>
      </c>
      <c r="K39" s="18">
        <f t="shared" si="7"/>
        <v>5766.7142857142853</v>
      </c>
      <c r="L39" s="20"/>
      <c r="M39" s="18">
        <v>3344733</v>
      </c>
      <c r="N39" s="18">
        <v>1140099</v>
      </c>
      <c r="O39" s="18">
        <v>497749</v>
      </c>
      <c r="P39" s="18">
        <v>592818</v>
      </c>
      <c r="Q39" s="19"/>
      <c r="R39" s="18">
        <v>17176</v>
      </c>
      <c r="S39" s="18">
        <v>5239638</v>
      </c>
      <c r="T39" s="18">
        <v>0</v>
      </c>
      <c r="U39" s="18">
        <v>12625730</v>
      </c>
      <c r="V39" s="19"/>
      <c r="W39" s="18">
        <v>577831</v>
      </c>
      <c r="X39" s="18">
        <v>121101</v>
      </c>
      <c r="Y39" s="18">
        <v>336403</v>
      </c>
      <c r="Z39" s="18">
        <v>410939</v>
      </c>
      <c r="AA39" s="18"/>
      <c r="AB39" s="18">
        <v>0</v>
      </c>
      <c r="AC39" s="18">
        <v>5195</v>
      </c>
      <c r="AD39" s="18">
        <v>0</v>
      </c>
      <c r="AE39" s="18">
        <v>9496</v>
      </c>
      <c r="AG39" s="18">
        <f t="shared" si="8"/>
        <v>10445773</v>
      </c>
      <c r="AH39" s="42"/>
      <c r="AI39" s="18">
        <f t="shared" si="9"/>
        <v>14473135</v>
      </c>
      <c r="AJ39" s="42"/>
    </row>
    <row r="40" spans="1:36" s="17" customFormat="1" ht="13.2">
      <c r="A40" s="45">
        <v>41822</v>
      </c>
      <c r="B40" s="20">
        <v>23</v>
      </c>
      <c r="C40" s="20"/>
      <c r="D40" s="18">
        <f t="shared" si="0"/>
        <v>215079.82608695651</v>
      </c>
      <c r="E40" s="18">
        <f t="shared" si="1"/>
        <v>342062.39130434784</v>
      </c>
      <c r="F40" s="18">
        <f t="shared" si="2"/>
        <v>167529.21739130435</v>
      </c>
      <c r="G40" s="18">
        <f t="shared" si="3"/>
        <v>58323.434782608696</v>
      </c>
      <c r="H40" s="18">
        <f t="shared" si="4"/>
        <v>3.1739130434782608</v>
      </c>
      <c r="I40" s="18">
        <f t="shared" si="5"/>
        <v>272303.91304347827</v>
      </c>
      <c r="J40" s="18">
        <f t="shared" si="6"/>
        <v>47547.434782608696</v>
      </c>
      <c r="K40" s="18">
        <f t="shared" si="7"/>
        <v>11145.434782608696</v>
      </c>
      <c r="L40" s="20"/>
      <c r="M40" s="18">
        <v>3853172</v>
      </c>
      <c r="N40" s="18">
        <v>1341439</v>
      </c>
      <c r="O40" s="18">
        <v>515307</v>
      </c>
      <c r="P40" s="18">
        <v>661748</v>
      </c>
      <c r="Q40" s="19"/>
      <c r="R40" s="18">
        <v>73</v>
      </c>
      <c r="S40" s="18">
        <v>6262990</v>
      </c>
      <c r="T40" s="18">
        <v>73</v>
      </c>
      <c r="U40" s="18">
        <v>13735319</v>
      </c>
      <c r="V40" s="19"/>
      <c r="W40" s="18">
        <v>1093591</v>
      </c>
      <c r="X40" s="18">
        <v>256345</v>
      </c>
      <c r="Y40" s="18">
        <v>379580</v>
      </c>
      <c r="Z40" s="18">
        <v>488985</v>
      </c>
      <c r="AA40" s="18"/>
      <c r="AB40" s="18">
        <v>0</v>
      </c>
      <c r="AC40" s="18">
        <v>6661</v>
      </c>
      <c r="AD40" s="18">
        <v>0</v>
      </c>
      <c r="AE40" s="18">
        <v>10236</v>
      </c>
      <c r="AG40" s="18">
        <f t="shared" si="8"/>
        <v>12814271</v>
      </c>
      <c r="AH40" s="42"/>
      <c r="AI40" s="18">
        <f t="shared" si="9"/>
        <v>15791248</v>
      </c>
      <c r="AJ40" s="42"/>
    </row>
    <row r="41" spans="1:36" s="17" customFormat="1" ht="13.2">
      <c r="A41" s="45">
        <v>41853</v>
      </c>
      <c r="B41" s="20">
        <v>21</v>
      </c>
      <c r="C41" s="20"/>
      <c r="D41" s="18">
        <f t="shared" si="0"/>
        <v>206508.14285714287</v>
      </c>
      <c r="E41" s="18">
        <f t="shared" si="1"/>
        <v>280814.09523809527</v>
      </c>
      <c r="F41" s="18">
        <f t="shared" si="2"/>
        <v>169580.57142857142</v>
      </c>
      <c r="G41" s="18">
        <f t="shared" si="3"/>
        <v>64476.190476190473</v>
      </c>
      <c r="H41" s="18">
        <f t="shared" si="4"/>
        <v>2.5238095238095237</v>
      </c>
      <c r="I41" s="18">
        <f t="shared" si="5"/>
        <v>204068.57142857142</v>
      </c>
      <c r="J41" s="18">
        <f t="shared" si="6"/>
        <v>36925.047619047618</v>
      </c>
      <c r="K41" s="18">
        <f t="shared" si="7"/>
        <v>11925.857142857143</v>
      </c>
      <c r="L41" s="20"/>
      <c r="M41" s="18">
        <v>3561192</v>
      </c>
      <c r="N41" s="18">
        <v>1354000</v>
      </c>
      <c r="O41" s="18">
        <v>448188</v>
      </c>
      <c r="P41" s="18">
        <v>708899</v>
      </c>
      <c r="Q41" s="19"/>
      <c r="R41" s="18">
        <v>53</v>
      </c>
      <c r="S41" s="18">
        <v>4285440</v>
      </c>
      <c r="T41" s="18">
        <v>2</v>
      </c>
      <c r="U41" s="18">
        <v>14163116</v>
      </c>
      <c r="V41" s="19"/>
      <c r="W41" s="18">
        <v>775426</v>
      </c>
      <c r="X41" s="18">
        <v>250443</v>
      </c>
      <c r="Y41" s="18">
        <v>385259</v>
      </c>
      <c r="Z41" s="18">
        <v>575112</v>
      </c>
      <c r="AA41" s="18"/>
      <c r="AB41" s="18">
        <v>0</v>
      </c>
      <c r="AC41" s="18">
        <v>7213</v>
      </c>
      <c r="AD41" s="18">
        <v>0</v>
      </c>
      <c r="AE41" s="18">
        <v>10469</v>
      </c>
      <c r="AG41" s="18">
        <f t="shared" si="8"/>
        <v>10233767</v>
      </c>
      <c r="AH41" s="42"/>
      <c r="AI41" s="18">
        <f t="shared" si="9"/>
        <v>16291045</v>
      </c>
      <c r="AJ41" s="42"/>
    </row>
    <row r="42" spans="1:36" s="17" customFormat="1" ht="13.2">
      <c r="A42" s="45">
        <v>41884</v>
      </c>
      <c r="B42" s="20">
        <v>22</v>
      </c>
      <c r="C42" s="20"/>
      <c r="D42" s="18">
        <f t="shared" ref="D42:D73" si="10">(M42+R42+W42+AB42)/$B42</f>
        <v>215240.31818181818</v>
      </c>
      <c r="E42" s="18">
        <f t="shared" ref="E42:E73" si="11">(N42+S42+X42+AC42)/$B42</f>
        <v>294210.18181818182</v>
      </c>
      <c r="F42" s="18">
        <f t="shared" si="2"/>
        <v>167906.22727272726</v>
      </c>
      <c r="G42" s="18">
        <f t="shared" si="3"/>
        <v>58864.318181818184</v>
      </c>
      <c r="H42" s="18">
        <f t="shared" si="4"/>
        <v>9.545454545454545</v>
      </c>
      <c r="I42" s="18">
        <f t="shared" si="5"/>
        <v>223113.13636363635</v>
      </c>
      <c r="J42" s="18">
        <f t="shared" si="6"/>
        <v>47324.545454545456</v>
      </c>
      <c r="K42" s="18">
        <f t="shared" si="7"/>
        <v>11346.681818181818</v>
      </c>
      <c r="L42" s="20"/>
      <c r="M42" s="18">
        <v>3693937</v>
      </c>
      <c r="N42" s="18">
        <v>1295015</v>
      </c>
      <c r="O42" s="18">
        <v>474028</v>
      </c>
      <c r="P42" s="18">
        <v>614334</v>
      </c>
      <c r="Q42" s="19"/>
      <c r="R42" s="18">
        <v>210</v>
      </c>
      <c r="S42" s="18">
        <v>4908489</v>
      </c>
      <c r="T42" s="18">
        <v>210</v>
      </c>
      <c r="U42" s="18">
        <v>12707757</v>
      </c>
      <c r="V42" s="19"/>
      <c r="W42" s="18">
        <v>1041140</v>
      </c>
      <c r="X42" s="18">
        <v>249627</v>
      </c>
      <c r="Y42" s="18">
        <v>431436</v>
      </c>
      <c r="Z42" s="18">
        <v>675141</v>
      </c>
      <c r="AA42" s="18"/>
      <c r="AB42" s="18">
        <v>0</v>
      </c>
      <c r="AC42" s="18">
        <v>19493</v>
      </c>
      <c r="AD42" s="18">
        <v>0</v>
      </c>
      <c r="AE42" s="18">
        <v>10655</v>
      </c>
      <c r="AG42" s="18">
        <f t="shared" ref="AG42:AG73" si="12">SUM(M42:N42)+SUM(R42:S42)+SUM(W42:X42)+SUM(AB42:AC42)</f>
        <v>11207911</v>
      </c>
      <c r="AH42" s="42"/>
      <c r="AI42" s="18">
        <f t="shared" ref="AI42:AI73" si="13">SUM(O42:P42)+SUM(T42:U42)+SUM(Y42:Z42)+SUM(AD42:AE42)</f>
        <v>14913561</v>
      </c>
      <c r="AJ42" s="42"/>
    </row>
    <row r="43" spans="1:36" s="17" customFormat="1" ht="13.2">
      <c r="A43" s="45">
        <v>41915</v>
      </c>
      <c r="B43" s="20">
        <v>23</v>
      </c>
      <c r="C43" s="20"/>
      <c r="D43" s="18">
        <f t="shared" si="10"/>
        <v>287786.34782608697</v>
      </c>
      <c r="E43" s="18">
        <f t="shared" si="11"/>
        <v>398595.08695652173</v>
      </c>
      <c r="F43" s="18">
        <f t="shared" si="2"/>
        <v>230200.78260869565</v>
      </c>
      <c r="G43" s="18">
        <f t="shared" si="3"/>
        <v>97341.739130434784</v>
      </c>
      <c r="H43" s="18">
        <f t="shared" si="4"/>
        <v>0.43478260869565216</v>
      </c>
      <c r="I43" s="18">
        <f t="shared" si="5"/>
        <v>291891.73913043475</v>
      </c>
      <c r="J43" s="18">
        <f t="shared" si="6"/>
        <v>57585.130434782608</v>
      </c>
      <c r="K43" s="18">
        <f t="shared" si="7"/>
        <v>8813.173913043478</v>
      </c>
      <c r="L43" s="20"/>
      <c r="M43" s="18">
        <v>5294618</v>
      </c>
      <c r="N43" s="18">
        <v>2238860</v>
      </c>
      <c r="O43" s="18">
        <v>437454</v>
      </c>
      <c r="P43" s="18">
        <v>719195</v>
      </c>
      <c r="Q43" s="19"/>
      <c r="R43" s="18">
        <v>10</v>
      </c>
      <c r="S43" s="18">
        <v>6713510</v>
      </c>
      <c r="T43" s="18">
        <v>10</v>
      </c>
      <c r="U43" s="18">
        <v>14179864</v>
      </c>
      <c r="V43" s="19"/>
      <c r="W43" s="18">
        <v>1324458</v>
      </c>
      <c r="X43" s="18">
        <v>202703</v>
      </c>
      <c r="Y43" s="18">
        <v>364458</v>
      </c>
      <c r="Z43" s="18">
        <v>380816</v>
      </c>
      <c r="AA43" s="18"/>
      <c r="AB43" s="18">
        <v>0</v>
      </c>
      <c r="AC43" s="18">
        <v>12614</v>
      </c>
      <c r="AD43" s="18">
        <v>0</v>
      </c>
      <c r="AE43" s="18">
        <v>11025</v>
      </c>
      <c r="AG43" s="18">
        <f t="shared" si="12"/>
        <v>15786773</v>
      </c>
      <c r="AH43" s="42"/>
      <c r="AI43" s="18">
        <f t="shared" si="13"/>
        <v>16092822</v>
      </c>
      <c r="AJ43" s="42"/>
    </row>
    <row r="44" spans="1:36" s="17" customFormat="1" ht="13.2">
      <c r="A44" s="45">
        <v>41946</v>
      </c>
      <c r="B44" s="20">
        <v>20</v>
      </c>
      <c r="C44" s="20"/>
      <c r="D44" s="18">
        <f t="shared" si="10"/>
        <v>207785</v>
      </c>
      <c r="E44" s="18">
        <f t="shared" si="11"/>
        <v>309679.5</v>
      </c>
      <c r="F44" s="18">
        <f t="shared" si="2"/>
        <v>169312.55</v>
      </c>
      <c r="G44" s="18">
        <f t="shared" si="3"/>
        <v>60723.05</v>
      </c>
      <c r="H44" s="18">
        <f t="shared" si="4"/>
        <v>37.5</v>
      </c>
      <c r="I44" s="18">
        <f t="shared" si="5"/>
        <v>238746.4</v>
      </c>
      <c r="J44" s="18">
        <f t="shared" si="6"/>
        <v>38434.949999999997</v>
      </c>
      <c r="K44" s="18">
        <f t="shared" si="7"/>
        <v>9576.85</v>
      </c>
      <c r="L44" s="20"/>
      <c r="M44" s="18">
        <v>3386251</v>
      </c>
      <c r="N44" s="18">
        <v>1214461</v>
      </c>
      <c r="O44" s="18">
        <v>435448</v>
      </c>
      <c r="P44" s="18">
        <v>691629</v>
      </c>
      <c r="Q44" s="19"/>
      <c r="R44" s="18">
        <v>750</v>
      </c>
      <c r="S44" s="18">
        <v>4774928</v>
      </c>
      <c r="T44" s="18">
        <v>750</v>
      </c>
      <c r="U44" s="18">
        <v>14404802</v>
      </c>
      <c r="V44" s="19"/>
      <c r="W44" s="18">
        <v>768699</v>
      </c>
      <c r="X44" s="18">
        <v>191537</v>
      </c>
      <c r="Y44" s="18">
        <v>377559</v>
      </c>
      <c r="Z44" s="18">
        <v>463785</v>
      </c>
      <c r="AA44" s="18"/>
      <c r="AB44" s="18">
        <v>0</v>
      </c>
      <c r="AC44" s="18">
        <v>12664</v>
      </c>
      <c r="AD44" s="18">
        <v>0</v>
      </c>
      <c r="AE44" s="18">
        <v>11113</v>
      </c>
      <c r="AG44" s="18">
        <f t="shared" si="12"/>
        <v>10349290</v>
      </c>
      <c r="AH44" s="42"/>
      <c r="AI44" s="18">
        <f t="shared" si="13"/>
        <v>16385086</v>
      </c>
      <c r="AJ44" s="42"/>
    </row>
    <row r="45" spans="1:36" s="17" customFormat="1" ht="13.2">
      <c r="A45" s="45">
        <v>41977</v>
      </c>
      <c r="B45" s="20">
        <v>21</v>
      </c>
      <c r="C45" s="20"/>
      <c r="D45" s="18">
        <f t="shared" si="10"/>
        <v>243415.47619047618</v>
      </c>
      <c r="E45" s="18">
        <f t="shared" si="11"/>
        <v>360338.80952380953</v>
      </c>
      <c r="F45" s="18">
        <f t="shared" si="2"/>
        <v>187712</v>
      </c>
      <c r="G45" s="18">
        <f t="shared" si="3"/>
        <v>76466.666666666672</v>
      </c>
      <c r="H45" s="18">
        <f t="shared" si="4"/>
        <v>152.57142857142858</v>
      </c>
      <c r="I45" s="18">
        <f t="shared" si="5"/>
        <v>269360.52380952379</v>
      </c>
      <c r="J45" s="18">
        <f t="shared" si="6"/>
        <v>55550.904761904763</v>
      </c>
      <c r="K45" s="18">
        <f t="shared" si="7"/>
        <v>13738.095238095239</v>
      </c>
      <c r="L45" s="20"/>
      <c r="M45" s="18">
        <v>3941952</v>
      </c>
      <c r="N45" s="18">
        <v>1605800</v>
      </c>
      <c r="O45" s="18">
        <v>357856</v>
      </c>
      <c r="P45" s="18">
        <v>478803</v>
      </c>
      <c r="Q45" s="19"/>
      <c r="R45" s="18">
        <v>3204</v>
      </c>
      <c r="S45" s="18">
        <v>5656571</v>
      </c>
      <c r="T45" s="18">
        <v>750</v>
      </c>
      <c r="U45" s="18">
        <v>9597267</v>
      </c>
      <c r="V45" s="19"/>
      <c r="W45" s="18">
        <v>1166569</v>
      </c>
      <c r="X45" s="18">
        <v>288500</v>
      </c>
      <c r="Y45" s="18">
        <v>373809</v>
      </c>
      <c r="Z45" s="18">
        <v>419848</v>
      </c>
      <c r="AA45" s="18"/>
      <c r="AB45" s="18">
        <v>0</v>
      </c>
      <c r="AC45" s="18">
        <v>16244</v>
      </c>
      <c r="AD45" s="18">
        <v>0</v>
      </c>
      <c r="AE45" s="18">
        <v>11151</v>
      </c>
      <c r="AG45" s="18">
        <f t="shared" si="12"/>
        <v>12678840</v>
      </c>
      <c r="AH45" s="42"/>
      <c r="AI45" s="18">
        <f t="shared" si="13"/>
        <v>11239484</v>
      </c>
      <c r="AJ45" s="42"/>
    </row>
    <row r="46" spans="1:36" s="17" customFormat="1" ht="13.2">
      <c r="A46" s="45">
        <v>42008</v>
      </c>
      <c r="B46" s="20">
        <v>21</v>
      </c>
      <c r="C46" s="20"/>
      <c r="D46" s="18">
        <f t="shared" si="10"/>
        <v>271832.09523809527</v>
      </c>
      <c r="E46" s="18">
        <f t="shared" si="11"/>
        <v>322338.23809523811</v>
      </c>
      <c r="F46" s="18">
        <f t="shared" si="2"/>
        <v>226599.90476190476</v>
      </c>
      <c r="G46" s="18">
        <f t="shared" si="3"/>
        <v>71774.857142857145</v>
      </c>
      <c r="H46" s="18">
        <f t="shared" si="4"/>
        <v>237.14285714285714</v>
      </c>
      <c r="I46" s="18">
        <f t="shared" si="5"/>
        <v>240661.66666666666</v>
      </c>
      <c r="J46" s="18">
        <f t="shared" si="6"/>
        <v>44995.047619047618</v>
      </c>
      <c r="K46" s="18">
        <f t="shared" si="7"/>
        <v>8658</v>
      </c>
      <c r="L46" s="20"/>
      <c r="M46" s="18">
        <v>4758598</v>
      </c>
      <c r="N46" s="18">
        <v>1507272</v>
      </c>
      <c r="O46" s="18">
        <v>441339</v>
      </c>
      <c r="P46" s="18">
        <v>570538</v>
      </c>
      <c r="Q46" s="19"/>
      <c r="R46" s="18">
        <v>4980</v>
      </c>
      <c r="S46" s="18">
        <v>5053895</v>
      </c>
      <c r="T46" s="18">
        <v>1030</v>
      </c>
      <c r="U46" s="18">
        <v>11378386</v>
      </c>
      <c r="V46" s="19"/>
      <c r="W46" s="18">
        <v>944896</v>
      </c>
      <c r="X46" s="18">
        <v>181818</v>
      </c>
      <c r="Y46" s="18">
        <v>368530</v>
      </c>
      <c r="Z46" s="18">
        <v>465058</v>
      </c>
      <c r="AA46" s="18"/>
      <c r="AB46" s="18">
        <v>0</v>
      </c>
      <c r="AC46" s="18">
        <v>26118</v>
      </c>
      <c r="AD46" s="18">
        <v>0</v>
      </c>
      <c r="AE46" s="18">
        <v>9506</v>
      </c>
      <c r="AG46" s="18">
        <f t="shared" si="12"/>
        <v>12477577</v>
      </c>
      <c r="AH46" s="42"/>
      <c r="AI46" s="18">
        <f t="shared" si="13"/>
        <v>13234387</v>
      </c>
      <c r="AJ46" s="42"/>
    </row>
    <row r="47" spans="1:36" s="17" customFormat="1" ht="13.2">
      <c r="A47" s="45">
        <v>42039</v>
      </c>
      <c r="B47" s="20">
        <v>20</v>
      </c>
      <c r="C47" s="20"/>
      <c r="D47" s="18">
        <f t="shared" si="10"/>
        <v>217457.85</v>
      </c>
      <c r="E47" s="18">
        <f t="shared" si="11"/>
        <v>326161.65000000002</v>
      </c>
      <c r="F47" s="18">
        <f t="shared" si="2"/>
        <v>173813.45</v>
      </c>
      <c r="G47" s="18">
        <f t="shared" si="3"/>
        <v>52181.75</v>
      </c>
      <c r="H47" s="18">
        <f t="shared" si="4"/>
        <v>37.4</v>
      </c>
      <c r="I47" s="18">
        <f t="shared" si="5"/>
        <v>264729.75</v>
      </c>
      <c r="J47" s="18">
        <f t="shared" si="6"/>
        <v>43607</v>
      </c>
      <c r="K47" s="18">
        <f t="shared" si="7"/>
        <v>8866.7000000000007</v>
      </c>
      <c r="L47" s="20"/>
      <c r="M47" s="18">
        <v>3476269</v>
      </c>
      <c r="N47" s="18">
        <v>1043635</v>
      </c>
      <c r="O47" s="18">
        <v>476764</v>
      </c>
      <c r="P47" s="18">
        <v>583125</v>
      </c>
      <c r="Q47" s="19"/>
      <c r="R47" s="18">
        <v>748</v>
      </c>
      <c r="S47" s="18">
        <v>5294595</v>
      </c>
      <c r="T47" s="18">
        <v>1656</v>
      </c>
      <c r="U47" s="18">
        <v>12342644</v>
      </c>
      <c r="V47" s="19"/>
      <c r="W47" s="18">
        <v>872140</v>
      </c>
      <c r="X47" s="18">
        <v>177334</v>
      </c>
      <c r="Y47" s="18">
        <v>337628</v>
      </c>
      <c r="Z47" s="18">
        <v>335744</v>
      </c>
      <c r="AA47" s="18"/>
      <c r="AB47" s="18">
        <v>0</v>
      </c>
      <c r="AC47" s="18">
        <v>7669</v>
      </c>
      <c r="AD47" s="18">
        <v>0</v>
      </c>
      <c r="AE47" s="18">
        <v>9085</v>
      </c>
      <c r="AG47" s="18">
        <f t="shared" si="12"/>
        <v>10872390</v>
      </c>
      <c r="AH47" s="42"/>
      <c r="AI47" s="18">
        <f t="shared" si="13"/>
        <v>14086646</v>
      </c>
      <c r="AJ47" s="42"/>
    </row>
    <row r="48" spans="1:36" s="17" customFormat="1" ht="13.2">
      <c r="A48" s="45">
        <v>42068</v>
      </c>
      <c r="B48" s="20">
        <v>22</v>
      </c>
      <c r="C48" s="20"/>
      <c r="D48" s="18">
        <f t="shared" si="10"/>
        <v>215606.63636363635</v>
      </c>
      <c r="E48" s="18">
        <f t="shared" si="11"/>
        <v>298827.27272727271</v>
      </c>
      <c r="F48" s="18">
        <f t="shared" si="2"/>
        <v>177891.22727272726</v>
      </c>
      <c r="G48" s="18">
        <f t="shared" si="3"/>
        <v>59364.590909090912</v>
      </c>
      <c r="H48" s="18">
        <f t="shared" si="4"/>
        <v>66.590909090909093</v>
      </c>
      <c r="I48" s="18">
        <f t="shared" si="5"/>
        <v>232111.09090909091</v>
      </c>
      <c r="J48" s="18">
        <f t="shared" si="6"/>
        <v>37648.818181818184</v>
      </c>
      <c r="K48" s="18">
        <f t="shared" si="7"/>
        <v>6408.227272727273</v>
      </c>
      <c r="L48" s="20"/>
      <c r="M48" s="18">
        <v>3913607</v>
      </c>
      <c r="N48" s="18">
        <v>1306021</v>
      </c>
      <c r="O48" s="18">
        <v>505483</v>
      </c>
      <c r="P48" s="18">
        <v>608362</v>
      </c>
      <c r="Q48" s="19"/>
      <c r="R48" s="18">
        <v>1465</v>
      </c>
      <c r="S48" s="18">
        <v>5106444</v>
      </c>
      <c r="T48" s="18">
        <v>2756</v>
      </c>
      <c r="U48" s="18">
        <v>11364065</v>
      </c>
      <c r="V48" s="19"/>
      <c r="W48" s="18">
        <v>828274</v>
      </c>
      <c r="X48" s="18">
        <v>140981</v>
      </c>
      <c r="Y48" s="18">
        <v>360747</v>
      </c>
      <c r="Z48" s="18">
        <v>396747</v>
      </c>
      <c r="AA48" s="18"/>
      <c r="AB48" s="18">
        <v>0</v>
      </c>
      <c r="AC48" s="18">
        <v>20754</v>
      </c>
      <c r="AD48" s="18">
        <v>0</v>
      </c>
      <c r="AE48" s="18">
        <v>8045</v>
      </c>
      <c r="AG48" s="18">
        <f t="shared" si="12"/>
        <v>11317546</v>
      </c>
      <c r="AH48" s="42"/>
      <c r="AI48" s="18">
        <f t="shared" si="13"/>
        <v>13246205</v>
      </c>
      <c r="AJ48" s="42"/>
    </row>
    <row r="49" spans="1:36" s="17" customFormat="1" ht="13.2">
      <c r="A49" s="45">
        <v>42100</v>
      </c>
      <c r="B49" s="20">
        <v>20</v>
      </c>
      <c r="C49" s="20"/>
      <c r="D49" s="18">
        <f t="shared" si="10"/>
        <v>246821.55</v>
      </c>
      <c r="E49" s="18">
        <f t="shared" si="11"/>
        <v>300310</v>
      </c>
      <c r="F49" s="18">
        <f t="shared" si="2"/>
        <v>195861.65</v>
      </c>
      <c r="G49" s="18">
        <f t="shared" si="3"/>
        <v>55830.3</v>
      </c>
      <c r="H49" s="18">
        <f t="shared" si="4"/>
        <v>84.7</v>
      </c>
      <c r="I49" s="18">
        <f t="shared" si="5"/>
        <v>236315.5</v>
      </c>
      <c r="J49" s="18">
        <f t="shared" si="6"/>
        <v>50875.199999999997</v>
      </c>
      <c r="K49" s="18">
        <f t="shared" si="7"/>
        <v>7688.1</v>
      </c>
      <c r="L49" s="20"/>
      <c r="M49" s="18">
        <v>3917233</v>
      </c>
      <c r="N49" s="18">
        <v>1116606</v>
      </c>
      <c r="O49" s="18">
        <v>515278</v>
      </c>
      <c r="P49" s="18">
        <v>670088</v>
      </c>
      <c r="Q49" s="19"/>
      <c r="R49" s="18">
        <v>1694</v>
      </c>
      <c r="S49" s="18">
        <v>4726310</v>
      </c>
      <c r="T49" s="18">
        <v>3654</v>
      </c>
      <c r="U49" s="18">
        <v>12439262</v>
      </c>
      <c r="V49" s="19"/>
      <c r="W49" s="18">
        <v>1017504</v>
      </c>
      <c r="X49" s="18">
        <v>153762</v>
      </c>
      <c r="Y49" s="18">
        <v>349209</v>
      </c>
      <c r="Z49" s="18">
        <v>278860</v>
      </c>
      <c r="AA49" s="18"/>
      <c r="AB49" s="18">
        <v>0</v>
      </c>
      <c r="AC49" s="18">
        <v>9522</v>
      </c>
      <c r="AD49" s="18">
        <v>0</v>
      </c>
      <c r="AE49" s="18">
        <v>8018</v>
      </c>
      <c r="AG49" s="18">
        <f t="shared" si="12"/>
        <v>10942631</v>
      </c>
      <c r="AH49" s="42"/>
      <c r="AI49" s="18">
        <f t="shared" si="13"/>
        <v>14264369</v>
      </c>
      <c r="AJ49" s="42"/>
    </row>
    <row r="50" spans="1:36">
      <c r="A50" s="45">
        <v>42153</v>
      </c>
      <c r="B50" s="20">
        <v>20</v>
      </c>
      <c r="C50" s="20"/>
      <c r="D50" s="18">
        <f t="shared" si="10"/>
        <v>221379.75</v>
      </c>
      <c r="E50" s="18">
        <f t="shared" si="11"/>
        <v>271748</v>
      </c>
      <c r="F50" s="18">
        <f t="shared" si="2"/>
        <v>183328.75</v>
      </c>
      <c r="G50" s="18">
        <f t="shared" si="3"/>
        <v>48247.5</v>
      </c>
      <c r="H50" s="18">
        <f t="shared" si="4"/>
        <v>768.05</v>
      </c>
      <c r="I50" s="18">
        <f t="shared" si="5"/>
        <v>213142.65</v>
      </c>
      <c r="J50" s="18">
        <f t="shared" si="6"/>
        <v>37282.949999999997</v>
      </c>
      <c r="K50" s="18">
        <f t="shared" si="7"/>
        <v>9732.15</v>
      </c>
      <c r="L50" s="20"/>
      <c r="M50" s="18">
        <v>3666575</v>
      </c>
      <c r="N50" s="18">
        <v>964950</v>
      </c>
      <c r="O50" s="18">
        <v>536459</v>
      </c>
      <c r="P50" s="18">
        <v>677576</v>
      </c>
      <c r="Q50" s="17"/>
      <c r="R50" s="18">
        <v>15361</v>
      </c>
      <c r="S50" s="18">
        <v>4262853</v>
      </c>
      <c r="T50" s="18">
        <v>18722</v>
      </c>
      <c r="U50" s="18">
        <v>12573274</v>
      </c>
      <c r="V50" s="17"/>
      <c r="W50" s="18">
        <v>745659</v>
      </c>
      <c r="X50" s="18">
        <v>194643</v>
      </c>
      <c r="Y50" s="18">
        <v>357919</v>
      </c>
      <c r="Z50" s="18">
        <v>322628</v>
      </c>
      <c r="AA50" s="17"/>
      <c r="AB50" s="18">
        <v>0</v>
      </c>
      <c r="AC50" s="18">
        <v>12514</v>
      </c>
      <c r="AD50" s="18">
        <v>0</v>
      </c>
      <c r="AE50" s="18">
        <v>5114</v>
      </c>
      <c r="AF50" s="17"/>
      <c r="AG50" s="18">
        <f t="shared" si="12"/>
        <v>9862555</v>
      </c>
      <c r="AH50" s="42"/>
      <c r="AI50" s="18">
        <f t="shared" si="13"/>
        <v>14491692</v>
      </c>
      <c r="AJ50" s="42"/>
    </row>
    <row r="51" spans="1:36">
      <c r="A51" s="45">
        <v>42185</v>
      </c>
      <c r="B51" s="20">
        <v>22</v>
      </c>
      <c r="C51" s="20"/>
      <c r="D51" s="18">
        <f t="shared" si="10"/>
        <v>266405.45454545453</v>
      </c>
      <c r="E51" s="18">
        <f t="shared" si="11"/>
        <v>323394.5</v>
      </c>
      <c r="F51" s="18">
        <f t="shared" si="2"/>
        <v>218954.04545454544</v>
      </c>
      <c r="G51" s="18">
        <f t="shared" si="3"/>
        <v>67118.181818181823</v>
      </c>
      <c r="H51" s="18">
        <f t="shared" si="4"/>
        <v>1136</v>
      </c>
      <c r="I51" s="18">
        <f t="shared" si="5"/>
        <v>241521.27272727274</v>
      </c>
      <c r="J51" s="18">
        <f t="shared" si="6"/>
        <v>46315.409090909088</v>
      </c>
      <c r="K51" s="18">
        <f t="shared" si="7"/>
        <v>14480.363636363636</v>
      </c>
      <c r="L51" s="20"/>
      <c r="M51" s="18">
        <v>4816989</v>
      </c>
      <c r="N51" s="18">
        <v>1476600</v>
      </c>
      <c r="O51" s="18">
        <v>446997</v>
      </c>
      <c r="P51" s="18">
        <v>614097</v>
      </c>
      <c r="Q51" s="17"/>
      <c r="R51" s="18">
        <v>24992</v>
      </c>
      <c r="S51" s="18">
        <v>5313468</v>
      </c>
      <c r="T51" s="18">
        <v>30860</v>
      </c>
      <c r="U51" s="18">
        <v>11689178</v>
      </c>
      <c r="V51" s="17"/>
      <c r="W51" s="18">
        <v>1018939</v>
      </c>
      <c r="X51" s="18">
        <v>318568</v>
      </c>
      <c r="Y51" s="18">
        <v>400537</v>
      </c>
      <c r="Z51" s="18">
        <v>425267</v>
      </c>
      <c r="AA51" s="17"/>
      <c r="AB51" s="18">
        <v>0</v>
      </c>
      <c r="AC51" s="18">
        <v>6043</v>
      </c>
      <c r="AD51" s="18">
        <v>0</v>
      </c>
      <c r="AE51" s="18">
        <v>4614</v>
      </c>
      <c r="AF51" s="17"/>
      <c r="AG51" s="18">
        <f t="shared" si="12"/>
        <v>12975599</v>
      </c>
      <c r="AH51" s="42"/>
      <c r="AI51" s="18">
        <f t="shared" si="13"/>
        <v>13611550</v>
      </c>
      <c r="AJ51" s="42"/>
    </row>
    <row r="52" spans="1:36">
      <c r="A52" s="45">
        <v>42186</v>
      </c>
      <c r="B52" s="20">
        <v>23</v>
      </c>
      <c r="C52" s="20"/>
      <c r="D52" s="18">
        <f t="shared" si="10"/>
        <v>217750.26086956522</v>
      </c>
      <c r="E52" s="18">
        <f t="shared" si="11"/>
        <v>282523.52173913043</v>
      </c>
      <c r="F52" s="18">
        <f t="shared" si="2"/>
        <v>157674.78260869565</v>
      </c>
      <c r="G52" s="18">
        <f t="shared" si="3"/>
        <v>51043.043478260872</v>
      </c>
      <c r="H52" s="18">
        <f t="shared" si="4"/>
        <v>83.130434782608702</v>
      </c>
      <c r="I52" s="18">
        <f t="shared" si="5"/>
        <v>215565.30434782608</v>
      </c>
      <c r="J52" s="18">
        <f t="shared" si="6"/>
        <v>59992.34782608696</v>
      </c>
      <c r="K52" s="18">
        <f t="shared" si="7"/>
        <v>15696.08695652174</v>
      </c>
      <c r="L52" s="20"/>
      <c r="M52" s="18">
        <v>3626520</v>
      </c>
      <c r="N52" s="18">
        <v>1173990</v>
      </c>
      <c r="O52" s="18">
        <v>434055</v>
      </c>
      <c r="P52" s="18">
        <v>609452</v>
      </c>
      <c r="Q52" s="17"/>
      <c r="R52" s="18">
        <v>1912</v>
      </c>
      <c r="S52" s="18">
        <v>4958002</v>
      </c>
      <c r="T52" s="18">
        <v>32635</v>
      </c>
      <c r="U52" s="18">
        <v>13009789</v>
      </c>
      <c r="V52" s="17"/>
      <c r="W52" s="18">
        <v>1379824</v>
      </c>
      <c r="X52" s="18">
        <v>361010</v>
      </c>
      <c r="Y52" s="18">
        <v>445594</v>
      </c>
      <c r="Z52" s="18">
        <v>519408</v>
      </c>
      <c r="AA52" s="17"/>
      <c r="AB52" s="18">
        <v>0</v>
      </c>
      <c r="AC52" s="18">
        <v>5039</v>
      </c>
      <c r="AD52" s="18">
        <v>0</v>
      </c>
      <c r="AE52" s="18">
        <v>5139</v>
      </c>
      <c r="AF52" s="17"/>
      <c r="AG52" s="18">
        <f t="shared" si="12"/>
        <v>11506297</v>
      </c>
      <c r="AH52" s="42"/>
      <c r="AI52" s="18">
        <f t="shared" si="13"/>
        <v>15056072</v>
      </c>
      <c r="AJ52" s="42"/>
    </row>
    <row r="53" spans="1:36">
      <c r="A53" s="45">
        <v>42218</v>
      </c>
      <c r="B53" s="20">
        <v>21</v>
      </c>
      <c r="C53" s="20"/>
      <c r="D53" s="18">
        <f t="shared" si="10"/>
        <v>246140.14285714287</v>
      </c>
      <c r="E53" s="18">
        <f t="shared" si="11"/>
        <v>375484.61904761905</v>
      </c>
      <c r="F53" s="18">
        <f t="shared" si="2"/>
        <v>190527.90476190476</v>
      </c>
      <c r="G53" s="18">
        <f t="shared" si="3"/>
        <v>65351.047619047618</v>
      </c>
      <c r="H53" s="18">
        <f t="shared" si="4"/>
        <v>492</v>
      </c>
      <c r="I53" s="18">
        <f t="shared" si="5"/>
        <v>297569.61904761905</v>
      </c>
      <c r="J53" s="18">
        <f t="shared" si="6"/>
        <v>55120.238095238092</v>
      </c>
      <c r="K53" s="18">
        <f t="shared" si="7"/>
        <v>12064.714285714286</v>
      </c>
      <c r="L53" s="20"/>
      <c r="M53" s="18">
        <v>4001086</v>
      </c>
      <c r="N53" s="18">
        <v>1372372</v>
      </c>
      <c r="O53" s="18">
        <v>391155</v>
      </c>
      <c r="P53" s="18">
        <v>665925</v>
      </c>
      <c r="Q53" s="17"/>
      <c r="R53" s="18">
        <v>10332</v>
      </c>
      <c r="S53" s="18">
        <v>6248962</v>
      </c>
      <c r="T53" s="18">
        <v>42932</v>
      </c>
      <c r="U53" s="18">
        <v>13913753</v>
      </c>
      <c r="V53" s="17"/>
      <c r="W53" s="18">
        <v>1157525</v>
      </c>
      <c r="X53" s="18">
        <v>253359</v>
      </c>
      <c r="Y53" s="18">
        <v>488354</v>
      </c>
      <c r="Z53" s="18">
        <v>515231</v>
      </c>
      <c r="AA53" s="17"/>
      <c r="AB53" s="18">
        <v>0</v>
      </c>
      <c r="AC53" s="18">
        <v>10484</v>
      </c>
      <c r="AD53" s="18">
        <v>0</v>
      </c>
      <c r="AE53" s="18">
        <v>4746</v>
      </c>
      <c r="AF53" s="17"/>
      <c r="AG53" s="18">
        <f t="shared" si="12"/>
        <v>13054120</v>
      </c>
      <c r="AH53" s="42"/>
      <c r="AI53" s="18">
        <f t="shared" si="13"/>
        <v>16022096</v>
      </c>
      <c r="AJ53" s="42"/>
    </row>
    <row r="54" spans="1:36">
      <c r="A54" s="45">
        <v>42250</v>
      </c>
      <c r="B54" s="20">
        <v>22</v>
      </c>
      <c r="C54" s="20"/>
      <c r="D54" s="18">
        <f t="shared" si="10"/>
        <v>245488</v>
      </c>
      <c r="E54" s="18">
        <f t="shared" si="11"/>
        <v>293742.68181818182</v>
      </c>
      <c r="F54" s="18">
        <f t="shared" si="2"/>
        <v>194383.31818181818</v>
      </c>
      <c r="G54" s="18">
        <f t="shared" si="3"/>
        <v>52716.818181818184</v>
      </c>
      <c r="H54" s="18">
        <f t="shared" si="4"/>
        <v>247.40909090909091</v>
      </c>
      <c r="I54" s="18">
        <f t="shared" si="5"/>
        <v>232964.86363636365</v>
      </c>
      <c r="J54" s="18">
        <f t="shared" si="6"/>
        <v>50857.272727272728</v>
      </c>
      <c r="K54" s="18">
        <f t="shared" si="7"/>
        <v>7839.409090909091</v>
      </c>
      <c r="L54" s="20"/>
      <c r="M54" s="18">
        <v>4276433</v>
      </c>
      <c r="N54" s="18">
        <v>1159770</v>
      </c>
      <c r="O54" s="18">
        <v>407363</v>
      </c>
      <c r="P54" s="18">
        <v>595789</v>
      </c>
      <c r="Q54" s="17"/>
      <c r="R54" s="18">
        <v>5443</v>
      </c>
      <c r="S54" s="18">
        <v>5125227</v>
      </c>
      <c r="T54" s="18">
        <v>48372</v>
      </c>
      <c r="U54" s="18">
        <v>12799967</v>
      </c>
      <c r="V54" s="17"/>
      <c r="W54" s="18">
        <v>1118860</v>
      </c>
      <c r="X54" s="18">
        <v>172467</v>
      </c>
      <c r="Y54" s="18">
        <v>425271</v>
      </c>
      <c r="Z54" s="18">
        <v>561975</v>
      </c>
      <c r="AA54" s="17"/>
      <c r="AB54" s="18">
        <v>0</v>
      </c>
      <c r="AC54" s="18">
        <v>4875</v>
      </c>
      <c r="AD54" s="18">
        <v>0</v>
      </c>
      <c r="AE54" s="18">
        <v>3777</v>
      </c>
      <c r="AF54" s="17"/>
      <c r="AG54" s="18">
        <f t="shared" si="12"/>
        <v>11863075</v>
      </c>
      <c r="AH54" s="42"/>
      <c r="AI54" s="18">
        <f t="shared" si="13"/>
        <v>14842514</v>
      </c>
      <c r="AJ54" s="42"/>
    </row>
    <row r="55" spans="1:36">
      <c r="A55" s="45">
        <v>42281</v>
      </c>
      <c r="B55" s="20">
        <v>22</v>
      </c>
      <c r="C55" s="20"/>
      <c r="D55" s="18">
        <f t="shared" si="10"/>
        <v>207214.27272727274</v>
      </c>
      <c r="E55" s="18">
        <f t="shared" si="11"/>
        <v>284949.77272727271</v>
      </c>
      <c r="F55" s="18">
        <f t="shared" si="2"/>
        <v>158218.31818181818</v>
      </c>
      <c r="G55" s="18">
        <f t="shared" si="3"/>
        <v>43160.818181818184</v>
      </c>
      <c r="H55" s="18">
        <f t="shared" si="4"/>
        <v>239.63636363636363</v>
      </c>
      <c r="I55" s="18">
        <f t="shared" si="5"/>
        <v>233074</v>
      </c>
      <c r="J55" s="18">
        <f t="shared" si="6"/>
        <v>48756.318181818184</v>
      </c>
      <c r="K55" s="18">
        <f t="shared" si="7"/>
        <v>8406.818181818182</v>
      </c>
      <c r="L55" s="20"/>
      <c r="M55" s="18">
        <v>3480803</v>
      </c>
      <c r="N55" s="18">
        <v>949538</v>
      </c>
      <c r="O55" s="18">
        <v>415123</v>
      </c>
      <c r="P55" s="18">
        <v>574191</v>
      </c>
      <c r="Q55" s="17"/>
      <c r="R55" s="18">
        <v>5272</v>
      </c>
      <c r="S55" s="18">
        <v>5127628</v>
      </c>
      <c r="T55" s="18">
        <v>53407</v>
      </c>
      <c r="U55" s="18">
        <v>13992854</v>
      </c>
      <c r="V55" s="17"/>
      <c r="W55" s="18">
        <v>1072639</v>
      </c>
      <c r="X55" s="18">
        <v>184950</v>
      </c>
      <c r="Y55" s="18">
        <v>427191</v>
      </c>
      <c r="Z55" s="18">
        <v>548237</v>
      </c>
      <c r="AA55" s="17"/>
      <c r="AB55" s="18">
        <v>0</v>
      </c>
      <c r="AC55" s="18">
        <v>6779</v>
      </c>
      <c r="AD55" s="18">
        <v>0</v>
      </c>
      <c r="AE55" s="18">
        <v>4151</v>
      </c>
      <c r="AF55" s="17"/>
      <c r="AG55" s="18">
        <f t="shared" si="12"/>
        <v>10827609</v>
      </c>
      <c r="AH55" s="42"/>
      <c r="AI55" s="18">
        <f t="shared" si="13"/>
        <v>16015154</v>
      </c>
      <c r="AJ55" s="42"/>
    </row>
    <row r="56" spans="1:36">
      <c r="A56" s="45">
        <v>42313</v>
      </c>
      <c r="B56" s="20">
        <v>21</v>
      </c>
      <c r="C56" s="20"/>
      <c r="D56" s="18">
        <f t="shared" si="10"/>
        <v>206725</v>
      </c>
      <c r="E56" s="18">
        <f t="shared" si="11"/>
        <v>264760.19047619047</v>
      </c>
      <c r="F56" s="18">
        <f t="shared" si="2"/>
        <v>158256.61904761905</v>
      </c>
      <c r="G56" s="18">
        <f t="shared" si="3"/>
        <v>42521.666666666664</v>
      </c>
      <c r="H56" s="18">
        <f t="shared" si="4"/>
        <v>10.19047619047619</v>
      </c>
      <c r="I56" s="18">
        <f t="shared" si="5"/>
        <v>215334.66666666666</v>
      </c>
      <c r="J56" s="18">
        <f t="shared" si="6"/>
        <v>48458.190476190473</v>
      </c>
      <c r="K56" s="18">
        <f t="shared" si="7"/>
        <v>6547</v>
      </c>
      <c r="L56" s="20"/>
      <c r="M56" s="18">
        <v>3323389</v>
      </c>
      <c r="N56" s="18">
        <v>892955</v>
      </c>
      <c r="O56" s="18">
        <v>456115</v>
      </c>
      <c r="P56" s="18">
        <v>575019</v>
      </c>
      <c r="Q56" s="17"/>
      <c r="R56" s="18">
        <v>214</v>
      </c>
      <c r="S56" s="18">
        <v>4522028</v>
      </c>
      <c r="T56" s="18">
        <v>53475</v>
      </c>
      <c r="U56" s="18">
        <v>14690278</v>
      </c>
      <c r="V56" s="17"/>
      <c r="W56" s="18">
        <v>1017622</v>
      </c>
      <c r="X56" s="18">
        <v>137487</v>
      </c>
      <c r="Y56" s="18">
        <v>380152</v>
      </c>
      <c r="Z56" s="18">
        <v>337625</v>
      </c>
      <c r="AA56" s="17"/>
      <c r="AB56" s="18">
        <v>0</v>
      </c>
      <c r="AC56" s="18">
        <v>7494</v>
      </c>
      <c r="AD56" s="18">
        <v>0</v>
      </c>
      <c r="AE56" s="18">
        <v>5723</v>
      </c>
      <c r="AF56" s="17"/>
      <c r="AG56" s="18">
        <f t="shared" si="12"/>
        <v>9901189</v>
      </c>
      <c r="AH56" s="42"/>
      <c r="AI56" s="18">
        <f t="shared" si="13"/>
        <v>16498387</v>
      </c>
      <c r="AJ56" s="42"/>
    </row>
    <row r="57" spans="1:36">
      <c r="A57" s="45">
        <v>42344</v>
      </c>
      <c r="B57" s="20">
        <v>22</v>
      </c>
      <c r="C57" s="20"/>
      <c r="D57" s="18">
        <f t="shared" si="10"/>
        <v>200076.68181818182</v>
      </c>
      <c r="E57" s="18">
        <f t="shared" si="11"/>
        <v>250609.45454545456</v>
      </c>
      <c r="F57" s="18">
        <f t="shared" si="2"/>
        <v>165616.63636363635</v>
      </c>
      <c r="G57" s="18">
        <f t="shared" si="3"/>
        <v>46947.272727272728</v>
      </c>
      <c r="H57" s="18">
        <f t="shared" si="4"/>
        <v>1005.6818181818181</v>
      </c>
      <c r="I57" s="18">
        <f t="shared" si="5"/>
        <v>198209.54545454544</v>
      </c>
      <c r="J57" s="18">
        <f t="shared" si="6"/>
        <v>33454.36363636364</v>
      </c>
      <c r="K57" s="18">
        <f t="shared" si="7"/>
        <v>4979.409090909091</v>
      </c>
      <c r="L57" s="20"/>
      <c r="M57" s="18">
        <v>3643566</v>
      </c>
      <c r="N57" s="18">
        <v>1032840</v>
      </c>
      <c r="O57" s="18">
        <v>371286</v>
      </c>
      <c r="P57" s="18">
        <v>361120</v>
      </c>
      <c r="Q57" s="17"/>
      <c r="R57" s="18">
        <v>22125</v>
      </c>
      <c r="S57" s="18">
        <v>4360610</v>
      </c>
      <c r="T57" s="18">
        <v>71094</v>
      </c>
      <c r="U57" s="18">
        <v>9528375</v>
      </c>
      <c r="V57" s="17"/>
      <c r="W57" s="18">
        <v>735996</v>
      </c>
      <c r="X57" s="18">
        <v>109547</v>
      </c>
      <c r="Y57" s="18">
        <v>377031</v>
      </c>
      <c r="Z57" s="18">
        <v>351549</v>
      </c>
      <c r="AA57" s="17"/>
      <c r="AB57" s="18">
        <v>0</v>
      </c>
      <c r="AC57" s="18">
        <v>10411</v>
      </c>
      <c r="AD57" s="18">
        <v>0</v>
      </c>
      <c r="AE57" s="18">
        <v>4542</v>
      </c>
      <c r="AF57" s="17"/>
      <c r="AG57" s="18">
        <f t="shared" si="12"/>
        <v>9915095</v>
      </c>
      <c r="AH57" s="42"/>
      <c r="AI57" s="18">
        <f t="shared" si="13"/>
        <v>11064997</v>
      </c>
      <c r="AJ57" s="42"/>
    </row>
    <row r="58" spans="1:36">
      <c r="A58" s="45">
        <v>42376</v>
      </c>
      <c r="B58" s="20">
        <v>20</v>
      </c>
      <c r="C58" s="20"/>
      <c r="D58" s="18">
        <f t="shared" si="10"/>
        <v>263258.15000000002</v>
      </c>
      <c r="E58" s="18">
        <f t="shared" si="11"/>
        <v>312485.34999999998</v>
      </c>
      <c r="F58" s="18">
        <f t="shared" si="2"/>
        <v>210455.85</v>
      </c>
      <c r="G58" s="18">
        <f t="shared" si="3"/>
        <v>59136.6</v>
      </c>
      <c r="H58" s="18">
        <f t="shared" si="4"/>
        <v>521.95000000000005</v>
      </c>
      <c r="I58" s="18">
        <f t="shared" si="5"/>
        <v>244975.5</v>
      </c>
      <c r="J58" s="18">
        <f t="shared" si="6"/>
        <v>52280.35</v>
      </c>
      <c r="K58" s="18">
        <f t="shared" si="7"/>
        <v>8127.9</v>
      </c>
      <c r="L58" s="20"/>
      <c r="M58" s="18">
        <v>4209117</v>
      </c>
      <c r="N58" s="18">
        <v>1182732</v>
      </c>
      <c r="O58" s="18">
        <v>400166</v>
      </c>
      <c r="P58" s="18">
        <v>430912</v>
      </c>
      <c r="Q58" s="17"/>
      <c r="R58" s="18">
        <v>10439</v>
      </c>
      <c r="S58" s="18">
        <v>4899510</v>
      </c>
      <c r="T58" s="18">
        <v>81178</v>
      </c>
      <c r="U58" s="18">
        <v>11153959</v>
      </c>
      <c r="V58" s="17"/>
      <c r="W58" s="18">
        <v>1045607</v>
      </c>
      <c r="X58" s="18">
        <v>162558</v>
      </c>
      <c r="Y58" s="18">
        <v>411437</v>
      </c>
      <c r="Z58" s="18">
        <v>407380</v>
      </c>
      <c r="AA58" s="17"/>
      <c r="AB58" s="18">
        <v>0</v>
      </c>
      <c r="AC58" s="18">
        <v>4907</v>
      </c>
      <c r="AD58" s="18">
        <v>0</v>
      </c>
      <c r="AE58" s="18">
        <v>4126</v>
      </c>
      <c r="AF58" s="17"/>
      <c r="AG58" s="18">
        <f t="shared" si="12"/>
        <v>11514870</v>
      </c>
      <c r="AH58" s="42"/>
      <c r="AI58" s="18">
        <f t="shared" si="13"/>
        <v>12889158</v>
      </c>
      <c r="AJ58" s="42"/>
    </row>
    <row r="59" spans="1:36">
      <c r="A59" s="45">
        <v>42408</v>
      </c>
      <c r="B59" s="20">
        <v>21</v>
      </c>
      <c r="C59" s="20"/>
      <c r="D59" s="18">
        <f t="shared" si="10"/>
        <v>254852.09523809524</v>
      </c>
      <c r="E59" s="18">
        <f t="shared" si="11"/>
        <v>345335.66666666669</v>
      </c>
      <c r="F59" s="18">
        <f t="shared" si="2"/>
        <v>195899.19047619047</v>
      </c>
      <c r="G59" s="18">
        <f t="shared" si="3"/>
        <v>53765.142857142855</v>
      </c>
      <c r="H59" s="18">
        <f t="shared" si="4"/>
        <v>205.61904761904762</v>
      </c>
      <c r="I59" s="18">
        <f t="shared" si="5"/>
        <v>281291.19047619047</v>
      </c>
      <c r="J59" s="18">
        <f t="shared" si="6"/>
        <v>58747.285714285717</v>
      </c>
      <c r="K59" s="18">
        <f t="shared" si="7"/>
        <v>9907.8571428571431</v>
      </c>
      <c r="L59" s="20"/>
      <c r="M59" s="18">
        <v>4113883</v>
      </c>
      <c r="N59" s="18">
        <v>1129068</v>
      </c>
      <c r="O59" s="18">
        <v>366534</v>
      </c>
      <c r="P59" s="18">
        <v>469858</v>
      </c>
      <c r="Q59" s="17"/>
      <c r="R59" s="18">
        <v>4318</v>
      </c>
      <c r="S59" s="18">
        <v>5907115</v>
      </c>
      <c r="T59" s="18">
        <v>84980</v>
      </c>
      <c r="U59" s="18">
        <v>12306066</v>
      </c>
      <c r="V59" s="17"/>
      <c r="W59" s="18">
        <v>1233693</v>
      </c>
      <c r="X59" s="18">
        <v>208065</v>
      </c>
      <c r="Y59" s="18">
        <v>394783</v>
      </c>
      <c r="Z59" s="18">
        <v>378749</v>
      </c>
      <c r="AA59" s="17"/>
      <c r="AB59" s="18">
        <v>0</v>
      </c>
      <c r="AC59" s="18">
        <v>7801</v>
      </c>
      <c r="AD59" s="18">
        <v>0</v>
      </c>
      <c r="AE59" s="18">
        <v>4288</v>
      </c>
      <c r="AF59" s="17"/>
      <c r="AG59" s="18">
        <f t="shared" si="12"/>
        <v>12603943</v>
      </c>
      <c r="AH59" s="42"/>
      <c r="AI59" s="18">
        <f t="shared" si="13"/>
        <v>14005258</v>
      </c>
      <c r="AJ59" s="42"/>
    </row>
    <row r="60" spans="1:36">
      <c r="A60" s="45">
        <v>42438</v>
      </c>
      <c r="B60" s="20">
        <v>21</v>
      </c>
      <c r="C60" s="20"/>
      <c r="D60" s="18">
        <f t="shared" si="10"/>
        <v>226914.47619047618</v>
      </c>
      <c r="E60" s="18">
        <f t="shared" si="11"/>
        <v>286473.23809523811</v>
      </c>
      <c r="F60" s="18">
        <f t="shared" si="2"/>
        <v>176281.66666666666</v>
      </c>
      <c r="G60" s="18">
        <f t="shared" si="3"/>
        <v>43066.285714285717</v>
      </c>
      <c r="H60" s="18">
        <f t="shared" si="4"/>
        <v>989.38095238095241</v>
      </c>
      <c r="I60" s="18">
        <f t="shared" si="5"/>
        <v>231836.38095238095</v>
      </c>
      <c r="J60" s="18">
        <f t="shared" si="6"/>
        <v>49643.428571428572</v>
      </c>
      <c r="K60" s="18">
        <f t="shared" si="7"/>
        <v>11344.333333333334</v>
      </c>
      <c r="L60" s="20"/>
      <c r="M60" s="18">
        <v>3701915</v>
      </c>
      <c r="N60" s="18">
        <v>904392</v>
      </c>
      <c r="O60" s="18">
        <v>398797</v>
      </c>
      <c r="P60" s="18">
        <v>446576</v>
      </c>
      <c r="Q60" s="17"/>
      <c r="R60" s="18">
        <v>20777</v>
      </c>
      <c r="S60" s="18">
        <v>4868564</v>
      </c>
      <c r="T60" s="18">
        <v>60297</v>
      </c>
      <c r="U60" s="18">
        <v>12105170</v>
      </c>
      <c r="V60" s="17"/>
      <c r="W60" s="18">
        <v>1042512</v>
      </c>
      <c r="X60" s="18">
        <v>238231</v>
      </c>
      <c r="Y60" s="18">
        <v>402347</v>
      </c>
      <c r="Z60" s="18">
        <v>483672</v>
      </c>
      <c r="AA60" s="17"/>
      <c r="AB60" s="18">
        <v>0</v>
      </c>
      <c r="AC60" s="18">
        <v>4751</v>
      </c>
      <c r="AD60" s="18">
        <v>0</v>
      </c>
      <c r="AE60" s="18">
        <v>3305</v>
      </c>
      <c r="AF60" s="17"/>
      <c r="AG60" s="18">
        <f t="shared" si="12"/>
        <v>10781142</v>
      </c>
      <c r="AH60" s="42"/>
      <c r="AI60" s="18">
        <f t="shared" si="13"/>
        <v>13900164</v>
      </c>
      <c r="AJ60" s="42"/>
    </row>
    <row r="61" spans="1:36">
      <c r="A61" s="45">
        <v>42467</v>
      </c>
      <c r="B61" s="14">
        <v>21</v>
      </c>
      <c r="C61" s="14"/>
      <c r="D61" s="18">
        <f t="shared" si="10"/>
        <v>238125.66666666666</v>
      </c>
      <c r="E61" s="18">
        <f t="shared" si="11"/>
        <v>273015.52380952379</v>
      </c>
      <c r="F61" s="18">
        <f t="shared" si="2"/>
        <v>173523.14285714287</v>
      </c>
      <c r="G61" s="18">
        <f t="shared" si="3"/>
        <v>37744.571428571428</v>
      </c>
      <c r="H61" s="18">
        <f t="shared" si="4"/>
        <v>1248.5714285714287</v>
      </c>
      <c r="I61" s="18">
        <f t="shared" si="5"/>
        <v>227715.61904761905</v>
      </c>
      <c r="J61" s="18">
        <f t="shared" si="6"/>
        <v>63353.952380952382</v>
      </c>
      <c r="K61" s="18">
        <f t="shared" si="7"/>
        <v>7442.5238095238092</v>
      </c>
      <c r="L61" s="14"/>
      <c r="M61" s="18">
        <v>3643986</v>
      </c>
      <c r="N61" s="18">
        <v>792636</v>
      </c>
      <c r="O61" s="18">
        <v>459160</v>
      </c>
      <c r="P61" s="18">
        <v>470445</v>
      </c>
      <c r="Q61" s="17"/>
      <c r="R61" s="18">
        <v>26220</v>
      </c>
      <c r="S61" s="18">
        <v>4782028</v>
      </c>
      <c r="T61" s="18">
        <v>80262</v>
      </c>
      <c r="U61" s="18">
        <v>13154278</v>
      </c>
      <c r="V61" s="17"/>
      <c r="W61" s="18">
        <v>1330433</v>
      </c>
      <c r="X61" s="18">
        <v>156293</v>
      </c>
      <c r="Y61" s="18">
        <v>356338</v>
      </c>
      <c r="Z61" s="18">
        <v>303369</v>
      </c>
      <c r="AA61" s="17"/>
      <c r="AB61" s="18">
        <v>0</v>
      </c>
      <c r="AC61" s="18">
        <v>2369</v>
      </c>
      <c r="AD61" s="18">
        <v>0</v>
      </c>
      <c r="AE61" s="18">
        <v>3760</v>
      </c>
      <c r="AF61" s="17"/>
      <c r="AG61" s="18">
        <f t="shared" si="12"/>
        <v>10733965</v>
      </c>
      <c r="AH61" s="42"/>
      <c r="AI61" s="18">
        <f t="shared" si="13"/>
        <v>14827612</v>
      </c>
      <c r="AJ61" s="42"/>
    </row>
    <row r="62" spans="1:36">
      <c r="A62" s="45">
        <v>42498</v>
      </c>
      <c r="B62" s="14">
        <v>22</v>
      </c>
      <c r="C62" s="14"/>
      <c r="D62" s="18">
        <f t="shared" si="10"/>
        <v>199917.31818181818</v>
      </c>
      <c r="E62" s="18">
        <f t="shared" si="11"/>
        <v>221836.63636363635</v>
      </c>
      <c r="F62" s="18">
        <f t="shared" si="2"/>
        <v>163103.45454545456</v>
      </c>
      <c r="G62" s="18">
        <f t="shared" si="3"/>
        <v>32229.81818181818</v>
      </c>
      <c r="H62" s="18">
        <f t="shared" si="4"/>
        <v>2551.681818181818</v>
      </c>
      <c r="I62" s="18">
        <f t="shared" si="5"/>
        <v>184746.54545454544</v>
      </c>
      <c r="J62" s="18">
        <f t="shared" si="6"/>
        <v>34262.181818181816</v>
      </c>
      <c r="K62" s="18">
        <f t="shared" si="7"/>
        <v>4644</v>
      </c>
      <c r="L62" s="14"/>
      <c r="M62" s="18">
        <v>3588276</v>
      </c>
      <c r="N62" s="18">
        <v>709056</v>
      </c>
      <c r="O62" s="18">
        <v>458744</v>
      </c>
      <c r="P62" s="18">
        <v>514203</v>
      </c>
      <c r="Q62" s="17"/>
      <c r="R62" s="18">
        <v>56137</v>
      </c>
      <c r="S62" s="18">
        <v>4064424</v>
      </c>
      <c r="T62" s="18">
        <v>67593</v>
      </c>
      <c r="U62" s="18">
        <v>13966598</v>
      </c>
      <c r="V62" s="17"/>
      <c r="W62" s="18">
        <v>753768</v>
      </c>
      <c r="X62" s="18">
        <v>102168</v>
      </c>
      <c r="Y62" s="18">
        <v>353248</v>
      </c>
      <c r="Z62" s="18">
        <v>335695</v>
      </c>
      <c r="AA62" s="17"/>
      <c r="AB62" s="18">
        <v>0</v>
      </c>
      <c r="AC62" s="18">
        <v>4758</v>
      </c>
      <c r="AD62" s="18">
        <v>0</v>
      </c>
      <c r="AE62" s="18">
        <v>3537</v>
      </c>
      <c r="AF62" s="17"/>
      <c r="AG62" s="18">
        <f t="shared" si="12"/>
        <v>9278587</v>
      </c>
      <c r="AH62" s="42"/>
      <c r="AI62" s="18">
        <f t="shared" si="13"/>
        <v>15699618</v>
      </c>
      <c r="AJ62" s="42"/>
    </row>
    <row r="63" spans="1:36">
      <c r="A63" s="45">
        <v>42529</v>
      </c>
      <c r="B63" s="20">
        <v>22</v>
      </c>
      <c r="C63" s="20"/>
      <c r="D63" s="18">
        <f t="shared" si="10"/>
        <v>245253.36363636365</v>
      </c>
      <c r="E63" s="18">
        <f t="shared" si="11"/>
        <v>307839.5</v>
      </c>
      <c r="F63" s="18">
        <f t="shared" si="2"/>
        <v>196922.5</v>
      </c>
      <c r="G63" s="18">
        <f t="shared" si="3"/>
        <v>47838.63636363636</v>
      </c>
      <c r="H63" s="18">
        <f t="shared" si="4"/>
        <v>1638.3181818181818</v>
      </c>
      <c r="I63" s="18">
        <f t="shared" si="5"/>
        <v>250280.22727272726</v>
      </c>
      <c r="J63" s="18">
        <f t="shared" si="6"/>
        <v>46692.545454545456</v>
      </c>
      <c r="K63" s="18">
        <f t="shared" si="7"/>
        <v>9502.681818181818</v>
      </c>
      <c r="L63" s="20"/>
      <c r="M63" s="18">
        <v>4332295</v>
      </c>
      <c r="N63" s="18">
        <v>1052450</v>
      </c>
      <c r="O63" s="18">
        <v>420936</v>
      </c>
      <c r="P63" s="18">
        <v>496046</v>
      </c>
      <c r="Q63" s="17"/>
      <c r="R63" s="18">
        <v>36043</v>
      </c>
      <c r="S63" s="18">
        <v>5506165</v>
      </c>
      <c r="T63" s="18">
        <v>61396</v>
      </c>
      <c r="U63" s="18">
        <v>12886592</v>
      </c>
      <c r="V63" s="17"/>
      <c r="W63" s="18">
        <v>1027236</v>
      </c>
      <c r="X63" s="18">
        <v>209059</v>
      </c>
      <c r="Y63" s="18">
        <v>434958</v>
      </c>
      <c r="Z63" s="18">
        <v>405503</v>
      </c>
      <c r="AA63" s="17"/>
      <c r="AB63" s="18">
        <v>0</v>
      </c>
      <c r="AC63" s="18">
        <v>4795</v>
      </c>
      <c r="AD63" s="18">
        <v>0</v>
      </c>
      <c r="AE63" s="18">
        <v>2341</v>
      </c>
      <c r="AF63" s="17"/>
      <c r="AG63" s="18">
        <f t="shared" si="12"/>
        <v>12168043</v>
      </c>
      <c r="AH63" s="42"/>
      <c r="AI63" s="18">
        <f t="shared" si="13"/>
        <v>14707772</v>
      </c>
      <c r="AJ63" s="42"/>
    </row>
    <row r="64" spans="1:36">
      <c r="A64" s="45">
        <v>42559</v>
      </c>
      <c r="B64" s="20">
        <v>21</v>
      </c>
      <c r="C64" s="20"/>
      <c r="D64" s="18">
        <f t="shared" si="10"/>
        <v>203390.09523809524</v>
      </c>
      <c r="E64" s="18">
        <f t="shared" si="11"/>
        <v>242486.95238095237</v>
      </c>
      <c r="F64" s="18">
        <f t="shared" si="2"/>
        <v>145636.57142857142</v>
      </c>
      <c r="G64" s="18">
        <f t="shared" si="3"/>
        <v>33263.476190476191</v>
      </c>
      <c r="H64" s="18">
        <f t="shared" si="4"/>
        <v>103.61904761904762</v>
      </c>
      <c r="I64" s="18">
        <f t="shared" si="5"/>
        <v>200219.95238095237</v>
      </c>
      <c r="J64" s="18">
        <f t="shared" si="6"/>
        <v>57649.904761904763</v>
      </c>
      <c r="K64" s="18">
        <f t="shared" si="7"/>
        <v>8885</v>
      </c>
      <c r="L64" s="20"/>
      <c r="M64" s="18">
        <v>3058368</v>
      </c>
      <c r="N64" s="18">
        <v>698533</v>
      </c>
      <c r="O64" s="18">
        <v>424918</v>
      </c>
      <c r="P64" s="18">
        <v>484566</v>
      </c>
      <c r="Q64" s="17"/>
      <c r="R64" s="18">
        <v>2176</v>
      </c>
      <c r="S64" s="18">
        <v>4204619</v>
      </c>
      <c r="T64" s="18">
        <v>63636</v>
      </c>
      <c r="U64" s="18">
        <v>13853293</v>
      </c>
      <c r="V64" s="17"/>
      <c r="W64" s="18">
        <v>1210648</v>
      </c>
      <c r="X64" s="18">
        <v>186585</v>
      </c>
      <c r="Y64" s="18">
        <v>369806</v>
      </c>
      <c r="Z64" s="18">
        <v>380036</v>
      </c>
      <c r="AA64" s="17"/>
      <c r="AB64" s="18">
        <v>0</v>
      </c>
      <c r="AC64" s="18">
        <v>2489</v>
      </c>
      <c r="AD64" s="18">
        <v>0</v>
      </c>
      <c r="AE64" s="18">
        <v>2739</v>
      </c>
      <c r="AF64" s="17"/>
      <c r="AG64" s="18">
        <f t="shared" si="12"/>
        <v>9363418</v>
      </c>
      <c r="AH64" s="42"/>
      <c r="AI64" s="18">
        <f t="shared" si="13"/>
        <v>15578994</v>
      </c>
      <c r="AJ64" s="42"/>
    </row>
    <row r="65" spans="1:36">
      <c r="A65" s="45">
        <v>42590</v>
      </c>
      <c r="B65" s="20">
        <v>23</v>
      </c>
      <c r="C65" s="20"/>
      <c r="D65" s="18">
        <f t="shared" si="10"/>
        <v>174267.95652173914</v>
      </c>
      <c r="E65" s="18">
        <f t="shared" si="11"/>
        <v>195472.60869565216</v>
      </c>
      <c r="F65" s="18">
        <f t="shared" si="2"/>
        <v>131918.5652173913</v>
      </c>
      <c r="G65" s="18">
        <f t="shared" si="3"/>
        <v>26680.304347826088</v>
      </c>
      <c r="H65" s="18">
        <f t="shared" si="4"/>
        <v>1227.5652173913043</v>
      </c>
      <c r="I65" s="18">
        <f t="shared" si="5"/>
        <v>163548</v>
      </c>
      <c r="J65" s="18">
        <f t="shared" si="6"/>
        <v>41121.82608695652</v>
      </c>
      <c r="K65" s="18">
        <f t="shared" si="7"/>
        <v>5130.95652173913</v>
      </c>
      <c r="L65" s="20"/>
      <c r="M65" s="18">
        <v>3034127</v>
      </c>
      <c r="N65" s="18">
        <v>613647</v>
      </c>
      <c r="O65" s="18">
        <v>433360</v>
      </c>
      <c r="P65" s="18">
        <v>510913</v>
      </c>
      <c r="Q65" s="17"/>
      <c r="R65" s="18">
        <v>28234</v>
      </c>
      <c r="S65" s="18">
        <v>3761604</v>
      </c>
      <c r="T65" s="18">
        <v>63796</v>
      </c>
      <c r="U65" s="18">
        <v>14305409</v>
      </c>
      <c r="V65" s="17"/>
      <c r="W65" s="18">
        <v>945802</v>
      </c>
      <c r="X65" s="18">
        <v>118012</v>
      </c>
      <c r="Y65" s="18">
        <v>384101</v>
      </c>
      <c r="Z65" s="18">
        <v>304872</v>
      </c>
      <c r="AA65" s="17"/>
      <c r="AB65" s="18">
        <v>0</v>
      </c>
      <c r="AC65" s="18">
        <v>2607</v>
      </c>
      <c r="AD65" s="18">
        <v>0</v>
      </c>
      <c r="AE65" s="18">
        <v>3338</v>
      </c>
      <c r="AF65" s="17"/>
      <c r="AG65" s="18">
        <f t="shared" si="12"/>
        <v>8504033</v>
      </c>
      <c r="AH65" s="42"/>
      <c r="AI65" s="18">
        <f t="shared" si="13"/>
        <v>16005789</v>
      </c>
      <c r="AJ65" s="42"/>
    </row>
    <row r="66" spans="1:36">
      <c r="A66" s="45">
        <v>42621</v>
      </c>
      <c r="B66" s="20">
        <v>22</v>
      </c>
      <c r="C66" s="20"/>
      <c r="D66" s="18">
        <f t="shared" si="10"/>
        <v>205086.81818181818</v>
      </c>
      <c r="E66" s="18">
        <f t="shared" si="11"/>
        <v>236431.95454545456</v>
      </c>
      <c r="F66" s="18">
        <f t="shared" si="2"/>
        <v>170282.18181818182</v>
      </c>
      <c r="G66" s="18">
        <f t="shared" si="3"/>
        <v>39792</v>
      </c>
      <c r="H66" s="18">
        <f t="shared" si="4"/>
        <v>795.9545454545455</v>
      </c>
      <c r="I66" s="18">
        <f t="shared" si="5"/>
        <v>193400</v>
      </c>
      <c r="J66" s="18">
        <f t="shared" si="6"/>
        <v>34008.681818181816</v>
      </c>
      <c r="K66" s="18">
        <f t="shared" si="7"/>
        <v>3119.3636363636365</v>
      </c>
      <c r="L66" s="20"/>
      <c r="M66" s="18">
        <v>3746208</v>
      </c>
      <c r="N66" s="18">
        <v>875424</v>
      </c>
      <c r="O66" s="18">
        <v>475765</v>
      </c>
      <c r="P66" s="18">
        <v>496414</v>
      </c>
      <c r="Q66" s="17"/>
      <c r="R66" s="18">
        <v>17511</v>
      </c>
      <c r="S66" s="18">
        <v>4254800</v>
      </c>
      <c r="T66" s="18">
        <v>59776</v>
      </c>
      <c r="U66" s="18">
        <v>13144869</v>
      </c>
      <c r="V66" s="17"/>
      <c r="W66" s="18">
        <v>748191</v>
      </c>
      <c r="X66" s="18">
        <v>68626</v>
      </c>
      <c r="Y66" s="18">
        <v>393929</v>
      </c>
      <c r="Z66" s="18">
        <v>322640</v>
      </c>
      <c r="AA66" s="17"/>
      <c r="AB66" s="18">
        <v>0</v>
      </c>
      <c r="AC66" s="18">
        <v>2653</v>
      </c>
      <c r="AD66" s="18">
        <v>0</v>
      </c>
      <c r="AE66" s="18">
        <v>3149</v>
      </c>
      <c r="AF66" s="17"/>
      <c r="AG66" s="18">
        <f t="shared" si="12"/>
        <v>9713413</v>
      </c>
      <c r="AH66" s="42"/>
      <c r="AI66" s="18">
        <f t="shared" si="13"/>
        <v>14896542</v>
      </c>
      <c r="AJ66" s="42"/>
    </row>
    <row r="67" spans="1:36">
      <c r="A67" s="45">
        <v>42651</v>
      </c>
      <c r="B67" s="20">
        <v>21</v>
      </c>
      <c r="C67" s="20"/>
      <c r="D67" s="18">
        <f t="shared" si="10"/>
        <v>208564.04761904763</v>
      </c>
      <c r="E67" s="18">
        <f t="shared" si="11"/>
        <v>249773.42857142858</v>
      </c>
      <c r="F67" s="18">
        <f t="shared" si="2"/>
        <v>162966.33333333334</v>
      </c>
      <c r="G67" s="18">
        <f t="shared" si="3"/>
        <v>39279.333333333336</v>
      </c>
      <c r="H67" s="18">
        <f t="shared" si="4"/>
        <v>158.66666666666666</v>
      </c>
      <c r="I67" s="18">
        <f t="shared" si="5"/>
        <v>207025.28571428571</v>
      </c>
      <c r="J67" s="18">
        <f t="shared" si="6"/>
        <v>45439.047619047618</v>
      </c>
      <c r="K67" s="18">
        <f t="shared" si="7"/>
        <v>3301.3809523809523</v>
      </c>
      <c r="L67" s="20"/>
      <c r="M67" s="18">
        <v>3422293</v>
      </c>
      <c r="N67" s="18">
        <v>824866</v>
      </c>
      <c r="O67" s="18">
        <v>479692</v>
      </c>
      <c r="P67" s="18">
        <v>514812</v>
      </c>
      <c r="Q67" s="17"/>
      <c r="R67" s="18">
        <v>3332</v>
      </c>
      <c r="S67" s="18">
        <v>4347531</v>
      </c>
      <c r="T67" s="18">
        <v>62699</v>
      </c>
      <c r="U67" s="18">
        <v>14140119</v>
      </c>
      <c r="V67" s="17"/>
      <c r="W67" s="18">
        <v>954220</v>
      </c>
      <c r="X67" s="18">
        <v>69329</v>
      </c>
      <c r="Y67" s="18">
        <v>411069</v>
      </c>
      <c r="Z67" s="18">
        <v>265692</v>
      </c>
      <c r="AA67" s="17"/>
      <c r="AB67" s="18">
        <v>0</v>
      </c>
      <c r="AC67" s="18">
        <v>3516</v>
      </c>
      <c r="AD67" s="18">
        <v>0</v>
      </c>
      <c r="AE67" s="18">
        <v>3964</v>
      </c>
      <c r="AF67" s="17"/>
      <c r="AG67" s="18">
        <f t="shared" si="12"/>
        <v>9625087</v>
      </c>
      <c r="AH67" s="42"/>
      <c r="AI67" s="18">
        <f t="shared" si="13"/>
        <v>15878047</v>
      </c>
      <c r="AJ67" s="42"/>
    </row>
    <row r="68" spans="1:36">
      <c r="A68" s="45">
        <v>42682</v>
      </c>
      <c r="B68" s="20">
        <v>22</v>
      </c>
      <c r="C68" s="20"/>
      <c r="D68" s="18">
        <f t="shared" si="10"/>
        <v>233733.31818181818</v>
      </c>
      <c r="E68" s="18">
        <f t="shared" si="11"/>
        <v>309693.40909090912</v>
      </c>
      <c r="F68" s="18">
        <f t="shared" si="2"/>
        <v>184047.36363636365</v>
      </c>
      <c r="G68" s="18">
        <f t="shared" si="3"/>
        <v>51894.772727272728</v>
      </c>
      <c r="H68" s="18">
        <f t="shared" si="4"/>
        <v>1429.2272727272727</v>
      </c>
      <c r="I68" s="18">
        <f t="shared" si="5"/>
        <v>254193.04545454544</v>
      </c>
      <c r="J68" s="18">
        <f t="shared" si="6"/>
        <v>48256.727272727272</v>
      </c>
      <c r="K68" s="18">
        <f t="shared" si="7"/>
        <v>3284.818181818182</v>
      </c>
      <c r="L68" s="20"/>
      <c r="M68" s="18">
        <v>4049042</v>
      </c>
      <c r="N68" s="18">
        <v>1141685</v>
      </c>
      <c r="O68" s="18">
        <v>482071</v>
      </c>
      <c r="P68" s="18">
        <v>559893</v>
      </c>
      <c r="Q68" s="17"/>
      <c r="R68" s="18">
        <v>31443</v>
      </c>
      <c r="S68" s="18">
        <v>5592247</v>
      </c>
      <c r="T68" s="18">
        <v>57568</v>
      </c>
      <c r="U68" s="18">
        <v>15081604</v>
      </c>
      <c r="V68" s="17"/>
      <c r="W68" s="18">
        <v>1061648</v>
      </c>
      <c r="X68" s="18">
        <v>72266</v>
      </c>
      <c r="Y68" s="18">
        <v>384459</v>
      </c>
      <c r="Z68" s="18">
        <v>170184</v>
      </c>
      <c r="AA68" s="17"/>
      <c r="AB68" s="18">
        <v>0</v>
      </c>
      <c r="AC68" s="18">
        <v>7057</v>
      </c>
      <c r="AD68" s="18">
        <v>0</v>
      </c>
      <c r="AE68" s="18">
        <v>5041</v>
      </c>
      <c r="AF68" s="17"/>
      <c r="AG68" s="18">
        <f t="shared" si="12"/>
        <v>11955388</v>
      </c>
      <c r="AH68" s="42"/>
      <c r="AI68" s="18">
        <f t="shared" si="13"/>
        <v>16740820</v>
      </c>
      <c r="AJ68" s="42"/>
    </row>
    <row r="69" spans="1:36">
      <c r="A69" s="45">
        <v>42712</v>
      </c>
      <c r="B69" s="20">
        <v>21</v>
      </c>
      <c r="C69" s="20"/>
      <c r="D69" s="18">
        <f t="shared" si="10"/>
        <v>198160.57142857142</v>
      </c>
      <c r="E69" s="18">
        <f t="shared" si="11"/>
        <v>278034.33333333331</v>
      </c>
      <c r="F69" s="18">
        <f t="shared" si="2"/>
        <v>160273.76190476189</v>
      </c>
      <c r="G69" s="18">
        <f t="shared" si="3"/>
        <v>44854.571428571428</v>
      </c>
      <c r="H69" s="18">
        <f t="shared" si="4"/>
        <v>1616.3333333333333</v>
      </c>
      <c r="I69" s="18">
        <f t="shared" si="5"/>
        <v>230326.76190476189</v>
      </c>
      <c r="J69" s="18">
        <f t="shared" si="6"/>
        <v>36270.476190476191</v>
      </c>
      <c r="K69" s="18">
        <f t="shared" si="7"/>
        <v>2485.0476190476193</v>
      </c>
      <c r="L69" s="20"/>
      <c r="M69" s="18">
        <v>3365749</v>
      </c>
      <c r="N69" s="18">
        <v>941946</v>
      </c>
      <c r="O69" s="18">
        <v>479559</v>
      </c>
      <c r="P69" s="18">
        <v>445724</v>
      </c>
      <c r="Q69" s="17"/>
      <c r="R69" s="18">
        <v>33943</v>
      </c>
      <c r="S69" s="18">
        <v>4836862</v>
      </c>
      <c r="T69" s="18">
        <v>6463</v>
      </c>
      <c r="U69" s="18">
        <v>10009340</v>
      </c>
      <c r="V69" s="17"/>
      <c r="W69" s="18">
        <v>761680</v>
      </c>
      <c r="X69" s="18">
        <v>52186</v>
      </c>
      <c r="Y69" s="18">
        <v>374948</v>
      </c>
      <c r="Z69" s="18">
        <v>192188</v>
      </c>
      <c r="AA69" s="17"/>
      <c r="AB69" s="18">
        <v>0</v>
      </c>
      <c r="AC69" s="18">
        <v>7727</v>
      </c>
      <c r="AD69" s="18">
        <v>0</v>
      </c>
      <c r="AE69" s="18">
        <v>4253</v>
      </c>
      <c r="AF69" s="17"/>
      <c r="AG69" s="18">
        <f t="shared" si="12"/>
        <v>10000093</v>
      </c>
      <c r="AH69" s="42"/>
      <c r="AI69" s="18">
        <f t="shared" si="13"/>
        <v>11512475</v>
      </c>
      <c r="AJ69" s="42"/>
    </row>
    <row r="70" spans="1:36">
      <c r="A70" s="45">
        <v>42743</v>
      </c>
      <c r="B70" s="20">
        <v>22</v>
      </c>
      <c r="C70" s="20"/>
      <c r="D70" s="18">
        <f t="shared" si="10"/>
        <v>201287.22727272726</v>
      </c>
      <c r="E70" s="18">
        <f t="shared" si="11"/>
        <v>244479.81818181818</v>
      </c>
      <c r="F70" s="18">
        <f t="shared" si="2"/>
        <v>157819.40909090909</v>
      </c>
      <c r="G70" s="18">
        <f t="shared" si="3"/>
        <v>41916.090909090912</v>
      </c>
      <c r="H70" s="18">
        <f t="shared" si="4"/>
        <v>1247</v>
      </c>
      <c r="I70" s="18">
        <f t="shared" si="5"/>
        <v>199336.18181818182</v>
      </c>
      <c r="J70" s="18">
        <f t="shared" si="6"/>
        <v>42220.818181818184</v>
      </c>
      <c r="K70" s="18">
        <f t="shared" si="7"/>
        <v>2882.681818181818</v>
      </c>
      <c r="L70" s="20"/>
      <c r="M70" s="18">
        <v>3472027</v>
      </c>
      <c r="N70" s="18">
        <v>922154</v>
      </c>
      <c r="O70" s="18">
        <v>527270</v>
      </c>
      <c r="P70" s="18">
        <v>526074</v>
      </c>
      <c r="Q70" s="17"/>
      <c r="R70" s="18">
        <v>27434</v>
      </c>
      <c r="S70" s="18">
        <v>4385396</v>
      </c>
      <c r="T70" s="18">
        <v>13334</v>
      </c>
      <c r="U70" s="18">
        <v>11506109</v>
      </c>
      <c r="V70" s="17"/>
      <c r="W70" s="18">
        <v>928858</v>
      </c>
      <c r="X70" s="18">
        <v>63419</v>
      </c>
      <c r="Y70" s="18">
        <v>391527</v>
      </c>
      <c r="Z70" s="18">
        <v>206894</v>
      </c>
      <c r="AA70" s="17"/>
      <c r="AB70" s="18">
        <v>0</v>
      </c>
      <c r="AC70" s="18">
        <v>7587</v>
      </c>
      <c r="AD70" s="18">
        <v>0</v>
      </c>
      <c r="AE70" s="18">
        <v>4505</v>
      </c>
      <c r="AF70" s="17"/>
      <c r="AG70" s="18">
        <f t="shared" si="12"/>
        <v>9806875</v>
      </c>
      <c r="AH70" s="42"/>
      <c r="AI70" s="18">
        <f t="shared" si="13"/>
        <v>13175713</v>
      </c>
      <c r="AJ70" s="42"/>
    </row>
    <row r="71" spans="1:36">
      <c r="A71" s="45">
        <v>42774</v>
      </c>
      <c r="B71" s="20">
        <v>20</v>
      </c>
      <c r="C71" s="20"/>
      <c r="D71" s="18">
        <f t="shared" si="10"/>
        <v>228820.6</v>
      </c>
      <c r="E71" s="18">
        <f t="shared" si="11"/>
        <v>344715.9</v>
      </c>
      <c r="F71" s="18">
        <f t="shared" si="2"/>
        <v>175171.95</v>
      </c>
      <c r="G71" s="18">
        <f t="shared" si="3"/>
        <v>57759.85</v>
      </c>
      <c r="H71" s="18">
        <f t="shared" si="4"/>
        <v>72.650000000000006</v>
      </c>
      <c r="I71" s="18">
        <f t="shared" si="5"/>
        <v>282292</v>
      </c>
      <c r="J71" s="18">
        <f t="shared" si="6"/>
        <v>53576</v>
      </c>
      <c r="K71" s="18">
        <f t="shared" si="7"/>
        <v>4359.1499999999996</v>
      </c>
      <c r="L71" s="20"/>
      <c r="M71" s="18">
        <v>3503439</v>
      </c>
      <c r="N71" s="18">
        <v>1155197</v>
      </c>
      <c r="O71" s="18">
        <v>604778</v>
      </c>
      <c r="P71" s="18">
        <v>682710</v>
      </c>
      <c r="Q71" s="17"/>
      <c r="R71" s="18">
        <v>1453</v>
      </c>
      <c r="S71" s="18">
        <v>5645840</v>
      </c>
      <c r="T71" s="18">
        <v>8121</v>
      </c>
      <c r="U71" s="18">
        <v>13012383</v>
      </c>
      <c r="V71" s="17"/>
      <c r="W71" s="18">
        <v>1071520</v>
      </c>
      <c r="X71" s="18">
        <v>87183</v>
      </c>
      <c r="Y71" s="18">
        <v>437177</v>
      </c>
      <c r="Z71" s="18">
        <v>188126</v>
      </c>
      <c r="AA71" s="17"/>
      <c r="AB71" s="18">
        <v>0</v>
      </c>
      <c r="AC71" s="18">
        <v>6098</v>
      </c>
      <c r="AD71" s="18">
        <v>0</v>
      </c>
      <c r="AE71" s="18">
        <v>4245</v>
      </c>
      <c r="AF71" s="17"/>
      <c r="AG71" s="18">
        <f t="shared" si="12"/>
        <v>11470730</v>
      </c>
      <c r="AH71" s="42"/>
      <c r="AI71" s="18">
        <f t="shared" si="13"/>
        <v>14937540</v>
      </c>
      <c r="AJ71" s="42"/>
    </row>
    <row r="72" spans="1:36">
      <c r="A72" s="45">
        <v>42802</v>
      </c>
      <c r="B72" s="20">
        <v>23</v>
      </c>
      <c r="C72" s="20"/>
      <c r="D72" s="18">
        <f t="shared" si="10"/>
        <v>223400.82608695651</v>
      </c>
      <c r="E72" s="18">
        <f t="shared" si="11"/>
        <v>315275.73913043475</v>
      </c>
      <c r="F72" s="18">
        <f t="shared" si="2"/>
        <v>171505</v>
      </c>
      <c r="G72" s="18">
        <f t="shared" si="3"/>
        <v>55944.65217391304</v>
      </c>
      <c r="H72" s="18">
        <f t="shared" si="4"/>
        <v>251.47826086956522</v>
      </c>
      <c r="I72" s="18">
        <f t="shared" si="5"/>
        <v>255544</v>
      </c>
      <c r="J72" s="18">
        <f t="shared" si="6"/>
        <v>51644.34782608696</v>
      </c>
      <c r="K72" s="18">
        <f t="shared" si="7"/>
        <v>3582.1304347826085</v>
      </c>
      <c r="L72" s="20"/>
      <c r="M72" s="18">
        <v>3944615</v>
      </c>
      <c r="N72" s="18">
        <v>1286727</v>
      </c>
      <c r="O72" s="18">
        <v>582514</v>
      </c>
      <c r="P72" s="18">
        <v>844196</v>
      </c>
      <c r="Q72" s="17"/>
      <c r="R72" s="18">
        <v>5784</v>
      </c>
      <c r="S72" s="18">
        <v>5877512</v>
      </c>
      <c r="T72" s="18">
        <v>11365</v>
      </c>
      <c r="U72" s="18">
        <v>12468345</v>
      </c>
      <c r="V72" s="17"/>
      <c r="W72" s="18">
        <v>1187820</v>
      </c>
      <c r="X72" s="18">
        <v>82389</v>
      </c>
      <c r="Y72" s="18">
        <v>428437</v>
      </c>
      <c r="Z72" s="18">
        <v>229605</v>
      </c>
      <c r="AA72" s="17"/>
      <c r="AB72" s="18">
        <v>0</v>
      </c>
      <c r="AC72" s="18">
        <v>4714</v>
      </c>
      <c r="AD72" s="18">
        <v>0</v>
      </c>
      <c r="AE72" s="18">
        <v>1294</v>
      </c>
      <c r="AF72" s="17"/>
      <c r="AG72" s="18">
        <f t="shared" si="12"/>
        <v>12389561</v>
      </c>
      <c r="AH72" s="42"/>
      <c r="AI72" s="18">
        <f t="shared" si="13"/>
        <v>14565756</v>
      </c>
      <c r="AJ72" s="42"/>
    </row>
    <row r="73" spans="1:36">
      <c r="A73" s="45">
        <v>42833</v>
      </c>
      <c r="B73" s="20">
        <v>18</v>
      </c>
      <c r="C73" s="20"/>
      <c r="D73" s="18">
        <f t="shared" si="10"/>
        <v>267536.88888888888</v>
      </c>
      <c r="E73" s="18">
        <f t="shared" si="11"/>
        <v>329806.38888888888</v>
      </c>
      <c r="F73" s="18">
        <f t="shared" si="2"/>
        <v>209274.38888888888</v>
      </c>
      <c r="G73" s="18">
        <f t="shared" si="3"/>
        <v>62866.777777777781</v>
      </c>
      <c r="H73" s="18">
        <f t="shared" si="4"/>
        <v>1239.7777777777778</v>
      </c>
      <c r="I73" s="18">
        <f t="shared" si="5"/>
        <v>262949.61111111112</v>
      </c>
      <c r="J73" s="18">
        <f t="shared" si="6"/>
        <v>57022.722222222219</v>
      </c>
      <c r="K73" s="18">
        <f t="shared" si="7"/>
        <v>3990</v>
      </c>
      <c r="L73" s="20"/>
      <c r="M73" s="18">
        <v>3766939</v>
      </c>
      <c r="N73" s="18">
        <v>1131602</v>
      </c>
      <c r="O73" s="18">
        <v>640645</v>
      </c>
      <c r="P73" s="18">
        <v>946120</v>
      </c>
      <c r="Q73" s="17"/>
      <c r="R73" s="18">
        <v>22316</v>
      </c>
      <c r="S73" s="18">
        <v>4733093</v>
      </c>
      <c r="T73" s="18">
        <v>23011</v>
      </c>
      <c r="U73" s="18">
        <v>12717937</v>
      </c>
      <c r="V73" s="17"/>
      <c r="W73" s="18">
        <v>1026409</v>
      </c>
      <c r="X73" s="18">
        <v>71820</v>
      </c>
      <c r="Y73" s="18">
        <v>369643</v>
      </c>
      <c r="Z73" s="18">
        <v>164854</v>
      </c>
      <c r="AA73" s="17"/>
      <c r="AB73" s="18">
        <v>0</v>
      </c>
      <c r="AC73" s="18">
        <v>0</v>
      </c>
      <c r="AD73" s="18">
        <v>0</v>
      </c>
      <c r="AE73" s="18">
        <v>0</v>
      </c>
      <c r="AF73" s="17"/>
      <c r="AG73" s="18">
        <f t="shared" si="12"/>
        <v>10752179</v>
      </c>
      <c r="AH73" s="42"/>
      <c r="AI73" s="18">
        <f t="shared" si="13"/>
        <v>14862210</v>
      </c>
      <c r="AJ73" s="42"/>
    </row>
    <row r="74" spans="1:36">
      <c r="A74" s="45">
        <v>42863</v>
      </c>
      <c r="B74" s="20">
        <v>22</v>
      </c>
      <c r="C74" s="20"/>
      <c r="D74" s="18">
        <f t="shared" ref="D74:D105" si="14">(M74+R74+W74+AB74)/$B74</f>
        <v>210934.5</v>
      </c>
      <c r="E74" s="18">
        <f t="shared" ref="E74:E105" si="15">(N74+S74+X74+AC74)/$B74</f>
        <v>307211.5</v>
      </c>
      <c r="F74" s="18">
        <f t="shared" ref="F74:F117" si="16">M74/$B74</f>
        <v>173953.68181818182</v>
      </c>
      <c r="G74" s="18">
        <f t="shared" ref="G74:G117" si="17">N74/$B74</f>
        <v>48909</v>
      </c>
      <c r="H74" s="18">
        <f t="shared" ref="H74:H117" si="18">R74/$B74</f>
        <v>4922.818181818182</v>
      </c>
      <c r="I74" s="18">
        <f t="shared" ref="I74:I117" si="19">S74/$B74</f>
        <v>255392.04545454544</v>
      </c>
      <c r="J74" s="18">
        <f t="shared" ref="J74:J117" si="20">W74/$B74</f>
        <v>32058</v>
      </c>
      <c r="K74" s="18">
        <f t="shared" ref="K74:K117" si="21">X74/$B74</f>
        <v>2910.4545454545455</v>
      </c>
      <c r="L74" s="20"/>
      <c r="M74" s="18">
        <v>3826981</v>
      </c>
      <c r="N74" s="18">
        <v>1075998</v>
      </c>
      <c r="O74" s="18">
        <v>630973</v>
      </c>
      <c r="P74" s="18">
        <v>974281</v>
      </c>
      <c r="Q74" s="17"/>
      <c r="R74" s="18">
        <v>108302</v>
      </c>
      <c r="S74" s="18">
        <v>5618625</v>
      </c>
      <c r="T74" s="18">
        <v>58410</v>
      </c>
      <c r="U74" s="18">
        <v>12942536</v>
      </c>
      <c r="V74" s="17"/>
      <c r="W74" s="18">
        <v>705276</v>
      </c>
      <c r="X74" s="18">
        <v>64030</v>
      </c>
      <c r="Y74" s="18">
        <v>353581</v>
      </c>
      <c r="Z74" s="18">
        <v>191395</v>
      </c>
      <c r="AA74" s="17"/>
      <c r="AB74" s="18">
        <v>0</v>
      </c>
      <c r="AC74" s="18">
        <v>0</v>
      </c>
      <c r="AD74" s="18">
        <v>0</v>
      </c>
      <c r="AE74" s="18">
        <v>0</v>
      </c>
      <c r="AF74" s="17"/>
      <c r="AG74" s="18">
        <f t="shared" ref="AG74:AG105" si="22">SUM(M74:N74)+SUM(R74:S74)+SUM(W74:X74)+SUM(AB74:AC74)</f>
        <v>11399212</v>
      </c>
      <c r="AH74" s="42"/>
      <c r="AI74" s="18">
        <f t="shared" ref="AI74:AI105" si="23">SUM(O74:P74)+SUM(T74:U74)+SUM(Y74:Z74)+SUM(AD74:AE74)</f>
        <v>15151176</v>
      </c>
      <c r="AJ74" s="42"/>
    </row>
    <row r="75" spans="1:36">
      <c r="A75" s="45">
        <v>42894</v>
      </c>
      <c r="B75" s="20">
        <v>22</v>
      </c>
      <c r="C75" s="20"/>
      <c r="D75" s="18">
        <f t="shared" si="14"/>
        <v>240325.13636363635</v>
      </c>
      <c r="E75" s="18">
        <f t="shared" si="15"/>
        <v>528837.86363636365</v>
      </c>
      <c r="F75" s="18">
        <f t="shared" si="16"/>
        <v>186537.09090909091</v>
      </c>
      <c r="G75" s="18">
        <f t="shared" si="17"/>
        <v>60951.5</v>
      </c>
      <c r="H75" s="18">
        <f t="shared" si="18"/>
        <v>2660.409090909091</v>
      </c>
      <c r="I75" s="18">
        <f t="shared" si="19"/>
        <v>461944</v>
      </c>
      <c r="J75" s="18">
        <f t="shared" si="20"/>
        <v>51127.63636363636</v>
      </c>
      <c r="K75" s="18">
        <f t="shared" si="21"/>
        <v>5942.363636363636</v>
      </c>
      <c r="L75" s="20"/>
      <c r="M75" s="18">
        <v>4103816</v>
      </c>
      <c r="N75" s="18">
        <v>1340933</v>
      </c>
      <c r="O75" s="18">
        <v>620636</v>
      </c>
      <c r="P75" s="18">
        <v>899414</v>
      </c>
      <c r="Q75" s="17"/>
      <c r="R75" s="18">
        <v>58529</v>
      </c>
      <c r="S75" s="18">
        <v>10162768</v>
      </c>
      <c r="T75" s="18">
        <v>21632</v>
      </c>
      <c r="U75" s="18">
        <v>13272573</v>
      </c>
      <c r="V75" s="17"/>
      <c r="W75" s="18">
        <v>1124808</v>
      </c>
      <c r="X75" s="18">
        <v>130732</v>
      </c>
      <c r="Y75" s="18">
        <v>443650</v>
      </c>
      <c r="Z75" s="18">
        <v>259736</v>
      </c>
      <c r="AA75" s="17"/>
      <c r="AB75" s="18">
        <v>0</v>
      </c>
      <c r="AC75" s="18">
        <v>0</v>
      </c>
      <c r="AD75" s="18">
        <v>0</v>
      </c>
      <c r="AE75" s="18">
        <v>0</v>
      </c>
      <c r="AF75" s="17"/>
      <c r="AG75" s="18">
        <f t="shared" si="22"/>
        <v>16921586</v>
      </c>
      <c r="AH75" s="42"/>
      <c r="AI75" s="18">
        <f t="shared" si="23"/>
        <v>15517641</v>
      </c>
      <c r="AJ75" s="42"/>
    </row>
    <row r="76" spans="1:36">
      <c r="A76" s="45">
        <v>42924</v>
      </c>
      <c r="B76" s="20">
        <v>21</v>
      </c>
      <c r="C76" s="20"/>
      <c r="D76" s="18">
        <f t="shared" si="14"/>
        <v>226872.38095238095</v>
      </c>
      <c r="E76" s="18">
        <f t="shared" si="15"/>
        <v>270707.04761904763</v>
      </c>
      <c r="F76" s="18">
        <f t="shared" si="16"/>
        <v>161258.04761904763</v>
      </c>
      <c r="G76" s="18">
        <f t="shared" si="17"/>
        <v>62234.238095238092</v>
      </c>
      <c r="H76" s="18">
        <f t="shared" si="18"/>
        <v>1574.8095238095239</v>
      </c>
      <c r="I76" s="18">
        <f t="shared" si="19"/>
        <v>202191.61904761905</v>
      </c>
      <c r="J76" s="18">
        <f t="shared" si="20"/>
        <v>64039.523809523809</v>
      </c>
      <c r="K76" s="18">
        <f t="shared" si="21"/>
        <v>6281.1904761904761</v>
      </c>
      <c r="L76" s="20"/>
      <c r="M76" s="18">
        <v>3386419</v>
      </c>
      <c r="N76" s="18">
        <v>1306919</v>
      </c>
      <c r="O76" s="18">
        <v>549201</v>
      </c>
      <c r="P76" s="18">
        <v>951456</v>
      </c>
      <c r="Q76" s="17"/>
      <c r="R76" s="18">
        <v>33071</v>
      </c>
      <c r="S76" s="18">
        <v>4246024</v>
      </c>
      <c r="T76" s="18">
        <v>19874</v>
      </c>
      <c r="U76" s="18">
        <v>13896314</v>
      </c>
      <c r="V76" s="17"/>
      <c r="W76" s="18">
        <v>1344830</v>
      </c>
      <c r="X76" s="18">
        <v>131905</v>
      </c>
      <c r="Y76" s="18">
        <v>440237</v>
      </c>
      <c r="Z76" s="18">
        <v>288129</v>
      </c>
      <c r="AA76" s="17"/>
      <c r="AB76" s="18">
        <v>0</v>
      </c>
      <c r="AC76" s="18">
        <v>0</v>
      </c>
      <c r="AD76" s="18">
        <v>0</v>
      </c>
      <c r="AE76" s="18">
        <v>0</v>
      </c>
      <c r="AF76" s="17"/>
      <c r="AG76" s="18">
        <f t="shared" si="22"/>
        <v>10449168</v>
      </c>
      <c r="AH76" s="42"/>
      <c r="AI76" s="18">
        <f t="shared" si="23"/>
        <v>16145211</v>
      </c>
      <c r="AJ76" s="42"/>
    </row>
    <row r="77" spans="1:36">
      <c r="A77" s="45">
        <v>42955</v>
      </c>
      <c r="B77" s="20">
        <v>23</v>
      </c>
      <c r="C77" s="20"/>
      <c r="D77" s="18">
        <f t="shared" si="14"/>
        <v>207613.30434782608</v>
      </c>
      <c r="E77" s="18">
        <f t="shared" si="15"/>
        <v>296136.17391304346</v>
      </c>
      <c r="F77" s="18">
        <f t="shared" si="16"/>
        <v>155044.08695652173</v>
      </c>
      <c r="G77" s="18">
        <f t="shared" si="17"/>
        <v>62934.17391304348</v>
      </c>
      <c r="H77" s="18">
        <f t="shared" si="18"/>
        <v>950.04347826086962</v>
      </c>
      <c r="I77" s="18">
        <f t="shared" si="19"/>
        <v>228121.73913043478</v>
      </c>
      <c r="J77" s="18">
        <f t="shared" si="20"/>
        <v>51619.17391304348</v>
      </c>
      <c r="K77" s="18">
        <f t="shared" si="21"/>
        <v>5080.260869565217</v>
      </c>
      <c r="L77" s="20"/>
      <c r="M77" s="18">
        <v>3566014</v>
      </c>
      <c r="N77" s="18">
        <v>1447486</v>
      </c>
      <c r="O77" s="18">
        <v>550552</v>
      </c>
      <c r="P77" s="18">
        <v>999597</v>
      </c>
      <c r="Q77" s="17"/>
      <c r="R77" s="18">
        <v>21851</v>
      </c>
      <c r="S77" s="18">
        <v>5246800</v>
      </c>
      <c r="T77" s="18">
        <v>12327</v>
      </c>
      <c r="U77" s="18">
        <v>14819195</v>
      </c>
      <c r="V77" s="17"/>
      <c r="W77" s="18">
        <v>1187241</v>
      </c>
      <c r="X77" s="18">
        <v>116846</v>
      </c>
      <c r="Y77" s="18">
        <v>450602</v>
      </c>
      <c r="Z77" s="18">
        <v>263563</v>
      </c>
      <c r="AA77" s="17"/>
      <c r="AB77" s="18">
        <v>0</v>
      </c>
      <c r="AC77" s="18">
        <v>0</v>
      </c>
      <c r="AD77" s="18">
        <v>0</v>
      </c>
      <c r="AE77" s="18">
        <v>0</v>
      </c>
      <c r="AF77" s="17"/>
      <c r="AG77" s="18">
        <f t="shared" si="22"/>
        <v>11586238</v>
      </c>
      <c r="AH77" s="42"/>
      <c r="AI77" s="18">
        <f t="shared" si="23"/>
        <v>17095836</v>
      </c>
      <c r="AJ77" s="42"/>
    </row>
    <row r="78" spans="1:36">
      <c r="A78" s="45">
        <v>42986</v>
      </c>
      <c r="B78" s="20">
        <v>21</v>
      </c>
      <c r="C78" s="20"/>
      <c r="D78" s="18">
        <f t="shared" si="14"/>
        <v>188498.71428571429</v>
      </c>
      <c r="E78" s="18">
        <f t="shared" si="15"/>
        <v>313092.23809523811</v>
      </c>
      <c r="F78" s="18">
        <f t="shared" si="16"/>
        <v>148143.52380952382</v>
      </c>
      <c r="G78" s="18">
        <f t="shared" si="17"/>
        <v>54153.285714285717</v>
      </c>
      <c r="H78" s="18">
        <f t="shared" si="18"/>
        <v>1599.4285714285713</v>
      </c>
      <c r="I78" s="18">
        <f t="shared" si="19"/>
        <v>255036.61904761905</v>
      </c>
      <c r="J78" s="18">
        <f t="shared" si="20"/>
        <v>38755.761904761908</v>
      </c>
      <c r="K78" s="18">
        <f t="shared" si="21"/>
        <v>3902.3333333333335</v>
      </c>
      <c r="L78" s="20"/>
      <c r="M78" s="18">
        <v>3111014</v>
      </c>
      <c r="N78" s="18">
        <v>1137219</v>
      </c>
      <c r="O78" s="18">
        <v>604486</v>
      </c>
      <c r="P78" s="18">
        <v>1010812</v>
      </c>
      <c r="Q78" s="17"/>
      <c r="R78" s="18">
        <v>33588</v>
      </c>
      <c r="S78" s="18">
        <v>5355769</v>
      </c>
      <c r="T78" s="18">
        <v>35915</v>
      </c>
      <c r="U78" s="18">
        <v>14504458</v>
      </c>
      <c r="V78" s="17"/>
      <c r="W78" s="18">
        <v>813871</v>
      </c>
      <c r="X78" s="18">
        <v>81949</v>
      </c>
      <c r="Y78" s="18">
        <v>441267</v>
      </c>
      <c r="Z78" s="18">
        <v>296415</v>
      </c>
      <c r="AA78" s="17"/>
      <c r="AB78" s="18">
        <v>0</v>
      </c>
      <c r="AC78" s="18">
        <v>0</v>
      </c>
      <c r="AD78" s="18">
        <v>0</v>
      </c>
      <c r="AE78" s="18">
        <v>0</v>
      </c>
      <c r="AF78" s="17"/>
      <c r="AG78" s="18">
        <f t="shared" si="22"/>
        <v>10533410</v>
      </c>
      <c r="AH78" s="42"/>
      <c r="AI78" s="18">
        <f t="shared" si="23"/>
        <v>16893353</v>
      </c>
      <c r="AJ78" s="42"/>
    </row>
    <row r="79" spans="1:36">
      <c r="A79" s="45">
        <v>43016</v>
      </c>
      <c r="B79" s="20">
        <v>22</v>
      </c>
      <c r="C79" s="20"/>
      <c r="D79" s="18">
        <f t="shared" si="14"/>
        <v>176085.13636363635</v>
      </c>
      <c r="E79" s="18">
        <f t="shared" si="15"/>
        <v>321599.13636363635</v>
      </c>
      <c r="F79" s="18">
        <f t="shared" si="16"/>
        <v>135339</v>
      </c>
      <c r="G79" s="18">
        <f t="shared" si="17"/>
        <v>56429.590909090912</v>
      </c>
      <c r="H79" s="18">
        <f t="shared" si="18"/>
        <v>1788.090909090909</v>
      </c>
      <c r="I79" s="18">
        <f t="shared" si="19"/>
        <v>263217.95454545453</v>
      </c>
      <c r="J79" s="18">
        <f t="shared" si="20"/>
        <v>38958.045454545456</v>
      </c>
      <c r="K79" s="18">
        <f t="shared" si="21"/>
        <v>1951.590909090909</v>
      </c>
      <c r="L79" s="20"/>
      <c r="M79" s="18">
        <v>2977458</v>
      </c>
      <c r="N79" s="18">
        <v>1241451</v>
      </c>
      <c r="O79" s="18">
        <v>591789</v>
      </c>
      <c r="P79" s="18">
        <v>1077964</v>
      </c>
      <c r="Q79" s="17"/>
      <c r="R79" s="18">
        <v>39338</v>
      </c>
      <c r="S79" s="18">
        <v>5790795</v>
      </c>
      <c r="T79" s="18">
        <v>34259</v>
      </c>
      <c r="U79" s="18">
        <v>15888606</v>
      </c>
      <c r="V79" s="17"/>
      <c r="W79" s="18">
        <v>857077</v>
      </c>
      <c r="X79" s="18">
        <v>42935</v>
      </c>
      <c r="Y79" s="18">
        <v>442086</v>
      </c>
      <c r="Z79" s="18">
        <v>267843</v>
      </c>
      <c r="AA79" s="17"/>
      <c r="AB79" s="18">
        <v>0</v>
      </c>
      <c r="AC79" s="18">
        <v>0</v>
      </c>
      <c r="AD79" s="18">
        <v>0</v>
      </c>
      <c r="AE79" s="18">
        <v>0</v>
      </c>
      <c r="AF79" s="17"/>
      <c r="AG79" s="18">
        <f t="shared" si="22"/>
        <v>10949054</v>
      </c>
      <c r="AH79" s="42"/>
      <c r="AI79" s="18">
        <f t="shared" si="23"/>
        <v>18302547</v>
      </c>
      <c r="AJ79" s="42"/>
    </row>
    <row r="80" spans="1:36">
      <c r="A80" s="45">
        <v>43047</v>
      </c>
      <c r="B80" s="20">
        <v>22</v>
      </c>
      <c r="C80" s="20"/>
      <c r="D80" s="18">
        <f t="shared" si="14"/>
        <v>208701.31818181818</v>
      </c>
      <c r="E80" s="18">
        <f t="shared" si="15"/>
        <v>421066.13636363635</v>
      </c>
      <c r="F80" s="18">
        <f t="shared" si="16"/>
        <v>150590.72727272726</v>
      </c>
      <c r="G80" s="18">
        <f t="shared" si="17"/>
        <v>68912.590909090912</v>
      </c>
      <c r="H80" s="18">
        <f t="shared" si="18"/>
        <v>918.0454545454545</v>
      </c>
      <c r="I80" s="18">
        <f t="shared" si="19"/>
        <v>349257.22727272729</v>
      </c>
      <c r="J80" s="18">
        <f t="shared" si="20"/>
        <v>57192.545454545456</v>
      </c>
      <c r="K80" s="18">
        <f t="shared" si="21"/>
        <v>2896.318181818182</v>
      </c>
      <c r="L80" s="20"/>
      <c r="M80" s="18">
        <v>3312996</v>
      </c>
      <c r="N80" s="18">
        <v>1516077</v>
      </c>
      <c r="O80" s="18">
        <v>585707</v>
      </c>
      <c r="P80" s="18">
        <v>1167115</v>
      </c>
      <c r="Q80" s="17"/>
      <c r="R80" s="18">
        <v>20197</v>
      </c>
      <c r="S80" s="18">
        <v>7683659</v>
      </c>
      <c r="T80" s="18">
        <v>33499</v>
      </c>
      <c r="U80" s="18">
        <v>17328578</v>
      </c>
      <c r="V80" s="17"/>
      <c r="W80" s="18">
        <v>1258236</v>
      </c>
      <c r="X80" s="18">
        <v>63719</v>
      </c>
      <c r="Y80" s="18">
        <v>449594</v>
      </c>
      <c r="Z80" s="18">
        <v>162769</v>
      </c>
      <c r="AA80" s="17"/>
      <c r="AB80" s="18">
        <v>0</v>
      </c>
      <c r="AC80" s="18">
        <v>0</v>
      </c>
      <c r="AD80" s="18">
        <v>0</v>
      </c>
      <c r="AE80" s="18">
        <v>0</v>
      </c>
      <c r="AF80" s="17"/>
      <c r="AG80" s="18">
        <f t="shared" si="22"/>
        <v>13854884</v>
      </c>
      <c r="AH80" s="42"/>
      <c r="AI80" s="18">
        <f t="shared" si="23"/>
        <v>19727262</v>
      </c>
      <c r="AJ80" s="42"/>
    </row>
    <row r="81" spans="1:36">
      <c r="A81" s="45">
        <v>43077</v>
      </c>
      <c r="B81" s="20">
        <v>19</v>
      </c>
      <c r="C81" s="20"/>
      <c r="D81" s="18">
        <f t="shared" si="14"/>
        <v>190696.73684210525</v>
      </c>
      <c r="E81" s="18">
        <f t="shared" si="15"/>
        <v>344252.21052631579</v>
      </c>
      <c r="F81" s="18">
        <f t="shared" si="16"/>
        <v>154778.52631578947</v>
      </c>
      <c r="G81" s="18">
        <f t="shared" si="17"/>
        <v>58726.26315789474</v>
      </c>
      <c r="H81" s="18">
        <f t="shared" si="18"/>
        <v>949.78947368421052</v>
      </c>
      <c r="I81" s="18">
        <f t="shared" si="19"/>
        <v>282470.15789473685</v>
      </c>
      <c r="J81" s="18">
        <f t="shared" si="20"/>
        <v>34968.42105263158</v>
      </c>
      <c r="K81" s="18">
        <f t="shared" si="21"/>
        <v>3055.7894736842104</v>
      </c>
      <c r="L81" s="20"/>
      <c r="M81" s="18">
        <v>2940792</v>
      </c>
      <c r="N81" s="18">
        <v>1115799</v>
      </c>
      <c r="O81" s="18">
        <v>540643</v>
      </c>
      <c r="P81" s="18">
        <v>706614</v>
      </c>
      <c r="Q81" s="17"/>
      <c r="R81" s="18">
        <v>18046</v>
      </c>
      <c r="S81" s="18">
        <v>5366933</v>
      </c>
      <c r="T81" s="18">
        <v>10716</v>
      </c>
      <c r="U81" s="18">
        <v>12835459</v>
      </c>
      <c r="V81" s="17"/>
      <c r="W81" s="18">
        <v>664400</v>
      </c>
      <c r="X81" s="18">
        <v>58060</v>
      </c>
      <c r="Y81" s="18">
        <v>435917</v>
      </c>
      <c r="Z81" s="18">
        <v>183907</v>
      </c>
      <c r="AA81" s="17"/>
      <c r="AB81" s="18">
        <v>0</v>
      </c>
      <c r="AC81" s="18">
        <v>0</v>
      </c>
      <c r="AD81" s="18">
        <v>0</v>
      </c>
      <c r="AE81" s="18">
        <v>0</v>
      </c>
      <c r="AF81" s="17"/>
      <c r="AG81" s="18">
        <f t="shared" si="22"/>
        <v>10164030</v>
      </c>
      <c r="AH81" s="42"/>
      <c r="AI81" s="18">
        <f t="shared" si="23"/>
        <v>14713256</v>
      </c>
      <c r="AJ81" s="42"/>
    </row>
    <row r="82" spans="1:36">
      <c r="A82" s="45">
        <v>43108</v>
      </c>
      <c r="B82" s="20">
        <v>22</v>
      </c>
      <c r="C82" s="20"/>
      <c r="D82" s="18">
        <f t="shared" si="14"/>
        <v>181980.45454545456</v>
      </c>
      <c r="E82" s="18">
        <f t="shared" si="15"/>
        <v>379250.59090909088</v>
      </c>
      <c r="F82" s="18">
        <f t="shared" si="16"/>
        <v>136732.36363636365</v>
      </c>
      <c r="G82" s="18">
        <f t="shared" si="17"/>
        <v>62981.227272727272</v>
      </c>
      <c r="H82" s="18">
        <f t="shared" si="18"/>
        <v>334.22727272727275</v>
      </c>
      <c r="I82" s="18">
        <f t="shared" si="19"/>
        <v>313167.31818181818</v>
      </c>
      <c r="J82" s="18">
        <f t="shared" si="20"/>
        <v>44913.86363636364</v>
      </c>
      <c r="K82" s="18">
        <f t="shared" si="21"/>
        <v>3102.0454545454545</v>
      </c>
      <c r="L82" s="20"/>
      <c r="M82" s="18">
        <v>3008112</v>
      </c>
      <c r="N82" s="18">
        <v>1385587</v>
      </c>
      <c r="O82" s="18">
        <v>595820</v>
      </c>
      <c r="P82" s="18">
        <v>801566</v>
      </c>
      <c r="Q82" s="17"/>
      <c r="R82" s="18">
        <v>7353</v>
      </c>
      <c r="S82" s="18">
        <v>6889681</v>
      </c>
      <c r="T82" s="18">
        <v>13687</v>
      </c>
      <c r="U82" s="18">
        <v>14758600</v>
      </c>
      <c r="V82" s="17"/>
      <c r="W82" s="18">
        <v>988105</v>
      </c>
      <c r="X82" s="18">
        <v>68245</v>
      </c>
      <c r="Y82" s="18">
        <v>434501</v>
      </c>
      <c r="Z82" s="18">
        <v>210073</v>
      </c>
      <c r="AA82" s="17"/>
      <c r="AB82" s="18">
        <v>0</v>
      </c>
      <c r="AC82" s="18">
        <v>0</v>
      </c>
      <c r="AD82" s="18">
        <v>0</v>
      </c>
      <c r="AE82" s="18">
        <v>0</v>
      </c>
      <c r="AF82" s="17"/>
      <c r="AG82" s="18">
        <f t="shared" si="22"/>
        <v>12347083</v>
      </c>
      <c r="AH82" s="42"/>
      <c r="AI82" s="18">
        <f t="shared" si="23"/>
        <v>16814247</v>
      </c>
      <c r="AJ82" s="42"/>
    </row>
    <row r="83" spans="1:36">
      <c r="A83" s="45">
        <v>43139</v>
      </c>
      <c r="B83" s="20">
        <v>20</v>
      </c>
      <c r="C83" s="20"/>
      <c r="D83" s="18">
        <f t="shared" si="14"/>
        <v>237959.35</v>
      </c>
      <c r="E83" s="18">
        <f t="shared" si="15"/>
        <v>400920.35</v>
      </c>
      <c r="F83" s="18">
        <f t="shared" si="16"/>
        <v>185953.4</v>
      </c>
      <c r="G83" s="18">
        <f t="shared" si="17"/>
        <v>83128.649999999994</v>
      </c>
      <c r="H83" s="18">
        <f t="shared" si="18"/>
        <v>153.69999999999999</v>
      </c>
      <c r="I83" s="18">
        <f t="shared" si="19"/>
        <v>315115.8</v>
      </c>
      <c r="J83" s="18">
        <f t="shared" si="20"/>
        <v>51852.25</v>
      </c>
      <c r="K83" s="18">
        <f t="shared" si="21"/>
        <v>2675.9</v>
      </c>
      <c r="L83" s="20"/>
      <c r="M83" s="18">
        <v>3719068</v>
      </c>
      <c r="N83" s="18">
        <v>1662573</v>
      </c>
      <c r="O83" s="18">
        <v>501926</v>
      </c>
      <c r="P83" s="18">
        <v>867370</v>
      </c>
      <c r="Q83" s="17"/>
      <c r="R83" s="18">
        <v>3074</v>
      </c>
      <c r="S83" s="18">
        <v>6302316</v>
      </c>
      <c r="T83" s="18">
        <v>15980</v>
      </c>
      <c r="U83" s="18">
        <v>15983727</v>
      </c>
      <c r="V83" s="17"/>
      <c r="W83" s="18">
        <v>1037045</v>
      </c>
      <c r="X83" s="18">
        <v>53518</v>
      </c>
      <c r="Y83" s="18">
        <v>420861</v>
      </c>
      <c r="Z83" s="18">
        <v>164583</v>
      </c>
      <c r="AA83" s="17"/>
      <c r="AB83" s="18">
        <v>0</v>
      </c>
      <c r="AC83" s="18">
        <v>0</v>
      </c>
      <c r="AD83" s="18">
        <v>0</v>
      </c>
      <c r="AE83" s="18">
        <v>0</v>
      </c>
      <c r="AF83" s="17"/>
      <c r="AG83" s="18">
        <f t="shared" si="22"/>
        <v>12777594</v>
      </c>
      <c r="AH83" s="42"/>
      <c r="AI83" s="18">
        <f t="shared" si="23"/>
        <v>17954447</v>
      </c>
      <c r="AJ83" s="42"/>
    </row>
    <row r="84" spans="1:36">
      <c r="A84" s="45">
        <v>43167</v>
      </c>
      <c r="B84" s="20">
        <v>21</v>
      </c>
      <c r="C84" s="20"/>
      <c r="D84" s="18">
        <f t="shared" si="14"/>
        <v>216063.57142857142</v>
      </c>
      <c r="E84" s="18">
        <f t="shared" si="15"/>
        <v>371464.80952380953</v>
      </c>
      <c r="F84" s="18">
        <f t="shared" si="16"/>
        <v>172249.52380952382</v>
      </c>
      <c r="G84" s="18">
        <f t="shared" si="17"/>
        <v>79590.904761904763</v>
      </c>
      <c r="H84" s="18">
        <f t="shared" si="18"/>
        <v>356.90476190476193</v>
      </c>
      <c r="I84" s="18">
        <f t="shared" si="19"/>
        <v>288205.33333333331</v>
      </c>
      <c r="J84" s="18">
        <f t="shared" si="20"/>
        <v>43457.142857142855</v>
      </c>
      <c r="K84" s="18">
        <f t="shared" si="21"/>
        <v>3668.5714285714284</v>
      </c>
      <c r="L84" s="20"/>
      <c r="M84" s="18">
        <v>3617240</v>
      </c>
      <c r="N84" s="18">
        <v>1671409</v>
      </c>
      <c r="O84" s="18">
        <v>557651</v>
      </c>
      <c r="P84" s="18">
        <v>879873</v>
      </c>
      <c r="Q84" s="17"/>
      <c r="R84" s="18">
        <v>7495</v>
      </c>
      <c r="S84" s="18">
        <v>6052312</v>
      </c>
      <c r="T84" s="18">
        <v>15999</v>
      </c>
      <c r="U84" s="18">
        <v>15456510</v>
      </c>
      <c r="V84" s="17"/>
      <c r="W84" s="18">
        <v>912600</v>
      </c>
      <c r="X84" s="18">
        <v>77040</v>
      </c>
      <c r="Y84" s="18">
        <v>387612</v>
      </c>
      <c r="Z84" s="18">
        <v>214422</v>
      </c>
      <c r="AA84" s="17"/>
      <c r="AB84" s="18">
        <v>0</v>
      </c>
      <c r="AC84" s="18">
        <v>0</v>
      </c>
      <c r="AD84" s="18">
        <v>0</v>
      </c>
      <c r="AE84" s="18">
        <v>0</v>
      </c>
      <c r="AF84" s="17"/>
      <c r="AG84" s="18">
        <f t="shared" si="22"/>
        <v>12338096</v>
      </c>
      <c r="AH84" s="42"/>
      <c r="AI84" s="18">
        <f t="shared" si="23"/>
        <v>17512067</v>
      </c>
      <c r="AJ84" s="42"/>
    </row>
    <row r="85" spans="1:36">
      <c r="A85" s="45">
        <v>43198</v>
      </c>
      <c r="B85" s="20">
        <v>20</v>
      </c>
      <c r="C85" s="20"/>
      <c r="D85" s="18">
        <f t="shared" si="14"/>
        <v>199757.65</v>
      </c>
      <c r="E85" s="18">
        <f t="shared" si="15"/>
        <v>374251.95</v>
      </c>
      <c r="F85" s="18">
        <f t="shared" si="16"/>
        <v>142038.9</v>
      </c>
      <c r="G85" s="18">
        <f t="shared" si="17"/>
        <v>67640.75</v>
      </c>
      <c r="H85" s="18">
        <f t="shared" si="18"/>
        <v>697</v>
      </c>
      <c r="I85" s="18">
        <f t="shared" si="19"/>
        <v>304089.5</v>
      </c>
      <c r="J85" s="18">
        <f t="shared" si="20"/>
        <v>57021.75</v>
      </c>
      <c r="K85" s="18">
        <f t="shared" si="21"/>
        <v>2521.6999999999998</v>
      </c>
      <c r="L85" s="20"/>
      <c r="M85" s="18">
        <v>2840778</v>
      </c>
      <c r="N85" s="18">
        <v>1352815</v>
      </c>
      <c r="O85" s="18">
        <v>582344</v>
      </c>
      <c r="P85" s="18">
        <v>900219</v>
      </c>
      <c r="Q85" s="17"/>
      <c r="R85" s="18">
        <v>13940</v>
      </c>
      <c r="S85" s="18">
        <v>6081790</v>
      </c>
      <c r="T85" s="18">
        <v>24692</v>
      </c>
      <c r="U85" s="18">
        <v>16280649</v>
      </c>
      <c r="V85" s="17"/>
      <c r="W85" s="18">
        <v>1140435</v>
      </c>
      <c r="X85" s="18">
        <v>50434</v>
      </c>
      <c r="Y85" s="18">
        <v>347688</v>
      </c>
      <c r="Z85" s="18">
        <v>142412</v>
      </c>
      <c r="AA85" s="17"/>
      <c r="AB85" s="18">
        <v>0</v>
      </c>
      <c r="AC85" s="18">
        <v>0</v>
      </c>
      <c r="AD85" s="18">
        <v>0</v>
      </c>
      <c r="AE85" s="18">
        <v>0</v>
      </c>
      <c r="AF85" s="17"/>
      <c r="AG85" s="18">
        <f t="shared" si="22"/>
        <v>11480192</v>
      </c>
      <c r="AH85" s="42"/>
      <c r="AI85" s="18">
        <f t="shared" si="23"/>
        <v>18278004</v>
      </c>
      <c r="AJ85" s="42"/>
    </row>
    <row r="86" spans="1:36">
      <c r="A86" s="45">
        <v>43228</v>
      </c>
      <c r="B86" s="20">
        <v>22</v>
      </c>
      <c r="C86" s="20"/>
      <c r="D86" s="18">
        <f t="shared" si="14"/>
        <v>213370.18181818182</v>
      </c>
      <c r="E86" s="18">
        <f t="shared" si="15"/>
        <v>431592.5</v>
      </c>
      <c r="F86" s="18">
        <f t="shared" si="16"/>
        <v>152133</v>
      </c>
      <c r="G86" s="18">
        <f t="shared" si="17"/>
        <v>70022.772727272721</v>
      </c>
      <c r="H86" s="18">
        <f t="shared" si="18"/>
        <v>4021.409090909091</v>
      </c>
      <c r="I86" s="18">
        <f t="shared" si="19"/>
        <v>355284.59090909088</v>
      </c>
      <c r="J86" s="18">
        <f t="shared" si="20"/>
        <v>57215.772727272728</v>
      </c>
      <c r="K86" s="18">
        <f t="shared" si="21"/>
        <v>6285.136363636364</v>
      </c>
      <c r="L86" s="20"/>
      <c r="M86" s="18">
        <v>3346926</v>
      </c>
      <c r="N86" s="18">
        <v>1540501</v>
      </c>
      <c r="O86" s="18">
        <v>634236</v>
      </c>
      <c r="P86" s="18">
        <v>1027553</v>
      </c>
      <c r="Q86" s="17"/>
      <c r="R86" s="18">
        <v>88471</v>
      </c>
      <c r="S86" s="18">
        <v>7816261</v>
      </c>
      <c r="T86" s="18">
        <v>26059</v>
      </c>
      <c r="U86" s="18">
        <v>18049797</v>
      </c>
      <c r="V86" s="17"/>
      <c r="W86" s="18">
        <v>1258747</v>
      </c>
      <c r="X86" s="18">
        <v>138273</v>
      </c>
      <c r="Y86" s="18">
        <v>446325</v>
      </c>
      <c r="Z86" s="18">
        <v>218438</v>
      </c>
      <c r="AA86" s="17"/>
      <c r="AB86" s="18">
        <v>0</v>
      </c>
      <c r="AC86" s="18">
        <v>0</v>
      </c>
      <c r="AD86" s="18">
        <v>0</v>
      </c>
      <c r="AE86" s="18">
        <v>0</v>
      </c>
      <c r="AF86" s="17"/>
      <c r="AG86" s="18">
        <f t="shared" si="22"/>
        <v>14189179</v>
      </c>
      <c r="AH86" s="42"/>
      <c r="AI86" s="18">
        <f t="shared" si="23"/>
        <v>20402408</v>
      </c>
      <c r="AJ86" s="42"/>
    </row>
    <row r="87" spans="1:36">
      <c r="A87" s="45">
        <v>43259</v>
      </c>
      <c r="B87" s="20">
        <v>21</v>
      </c>
      <c r="C87" s="20"/>
      <c r="D87" s="18">
        <f t="shared" si="14"/>
        <v>226408.57142857142</v>
      </c>
      <c r="E87" s="18">
        <f t="shared" si="15"/>
        <v>355965.95238095237</v>
      </c>
      <c r="F87" s="18">
        <f t="shared" si="16"/>
        <v>169340.28571428571</v>
      </c>
      <c r="G87" s="18">
        <f t="shared" si="17"/>
        <v>74012.666666666672</v>
      </c>
      <c r="H87" s="18">
        <f t="shared" si="18"/>
        <v>1405.5238095238096</v>
      </c>
      <c r="I87" s="18">
        <f t="shared" si="19"/>
        <v>275340.38095238095</v>
      </c>
      <c r="J87" s="18">
        <f t="shared" si="20"/>
        <v>55662.761904761908</v>
      </c>
      <c r="K87" s="18">
        <f t="shared" si="21"/>
        <v>6612.9047619047615</v>
      </c>
      <c r="L87" s="20"/>
      <c r="M87" s="18">
        <v>3556146</v>
      </c>
      <c r="N87" s="18">
        <v>1554266</v>
      </c>
      <c r="O87" s="18">
        <v>617666</v>
      </c>
      <c r="P87" s="18">
        <v>883830</v>
      </c>
      <c r="Q87" s="17"/>
      <c r="R87" s="18">
        <v>29516</v>
      </c>
      <c r="S87" s="18">
        <v>5782148</v>
      </c>
      <c r="T87" s="18">
        <v>21237</v>
      </c>
      <c r="U87" s="18">
        <v>15653301</v>
      </c>
      <c r="V87" s="17"/>
      <c r="W87" s="18">
        <v>1168918</v>
      </c>
      <c r="X87" s="18">
        <v>138871</v>
      </c>
      <c r="Y87" s="18">
        <v>463772</v>
      </c>
      <c r="Z87" s="18">
        <v>278228</v>
      </c>
      <c r="AA87" s="17"/>
      <c r="AB87" s="18">
        <v>0</v>
      </c>
      <c r="AC87" s="18">
        <v>0</v>
      </c>
      <c r="AD87" s="18">
        <v>0</v>
      </c>
      <c r="AE87" s="18">
        <v>0</v>
      </c>
      <c r="AF87" s="17"/>
      <c r="AG87" s="18">
        <f t="shared" si="22"/>
        <v>12229865</v>
      </c>
      <c r="AH87" s="42"/>
      <c r="AI87" s="18">
        <f t="shared" si="23"/>
        <v>17918034</v>
      </c>
      <c r="AJ87" s="42"/>
    </row>
    <row r="88" spans="1:36">
      <c r="A88" s="45">
        <v>43289</v>
      </c>
      <c r="B88" s="20">
        <v>22</v>
      </c>
      <c r="C88" s="20"/>
      <c r="D88" s="18">
        <f t="shared" si="14"/>
        <v>203501.95454545456</v>
      </c>
      <c r="E88" s="18">
        <f t="shared" si="15"/>
        <v>340400.13636363635</v>
      </c>
      <c r="F88" s="18">
        <f t="shared" si="16"/>
        <v>128031.90909090909</v>
      </c>
      <c r="G88" s="18">
        <f t="shared" si="17"/>
        <v>69981.136363636368</v>
      </c>
      <c r="H88" s="18">
        <f t="shared" si="18"/>
        <v>1889.1363636363637</v>
      </c>
      <c r="I88" s="18">
        <f t="shared" si="19"/>
        <v>259887.13636363635</v>
      </c>
      <c r="J88" s="18">
        <f t="shared" si="20"/>
        <v>73580.909090909088</v>
      </c>
      <c r="K88" s="18">
        <f t="shared" si="21"/>
        <v>10531.863636363636</v>
      </c>
      <c r="L88" s="20"/>
      <c r="M88" s="18">
        <v>2816702</v>
      </c>
      <c r="N88" s="18">
        <v>1539585</v>
      </c>
      <c r="O88" s="18">
        <v>599692</v>
      </c>
      <c r="P88" s="18">
        <v>943527</v>
      </c>
      <c r="Q88" s="17"/>
      <c r="R88" s="18">
        <v>41561</v>
      </c>
      <c r="S88" s="18">
        <v>5717517</v>
      </c>
      <c r="T88" s="18">
        <v>52518</v>
      </c>
      <c r="U88" s="18">
        <v>16947417</v>
      </c>
      <c r="V88" s="17"/>
      <c r="W88" s="18">
        <v>1618780</v>
      </c>
      <c r="X88" s="18">
        <v>231701</v>
      </c>
      <c r="Y88" s="18">
        <v>541570</v>
      </c>
      <c r="Z88" s="18">
        <v>340135</v>
      </c>
      <c r="AA88" s="17"/>
      <c r="AB88" s="18">
        <v>0</v>
      </c>
      <c r="AC88" s="18">
        <v>0</v>
      </c>
      <c r="AD88" s="18">
        <v>0</v>
      </c>
      <c r="AE88" s="18">
        <v>0</v>
      </c>
      <c r="AF88" s="17"/>
      <c r="AG88" s="18">
        <f t="shared" si="22"/>
        <v>11965846</v>
      </c>
      <c r="AH88" s="42"/>
      <c r="AI88" s="18">
        <f t="shared" si="23"/>
        <v>19424859</v>
      </c>
      <c r="AJ88" s="42"/>
    </row>
    <row r="89" spans="1:36">
      <c r="A89" s="45">
        <v>43320</v>
      </c>
      <c r="B89" s="20">
        <v>23</v>
      </c>
      <c r="C89" s="20"/>
      <c r="D89" s="18">
        <f t="shared" si="14"/>
        <v>201624.17391304349</v>
      </c>
      <c r="E89" s="18">
        <f t="shared" si="15"/>
        <v>314793.60869565216</v>
      </c>
      <c r="F89" s="18">
        <f t="shared" si="16"/>
        <v>123675.04347826086</v>
      </c>
      <c r="G89" s="18">
        <f t="shared" si="17"/>
        <v>65846.304347826081</v>
      </c>
      <c r="H89" s="18">
        <f t="shared" si="18"/>
        <v>5406.304347826087</v>
      </c>
      <c r="I89" s="18">
        <f t="shared" si="19"/>
        <v>241424.34782608695</v>
      </c>
      <c r="J89" s="18">
        <f t="shared" si="20"/>
        <v>72542.826086956527</v>
      </c>
      <c r="K89" s="18">
        <f t="shared" si="21"/>
        <v>7522.95652173913</v>
      </c>
      <c r="L89" s="20"/>
      <c r="M89" s="18">
        <v>2844526</v>
      </c>
      <c r="N89" s="18">
        <v>1514465</v>
      </c>
      <c r="O89" s="18">
        <v>589418</v>
      </c>
      <c r="P89" s="18">
        <v>985224</v>
      </c>
      <c r="Q89" s="17"/>
      <c r="R89" s="18">
        <v>124345</v>
      </c>
      <c r="S89" s="18">
        <v>5552760</v>
      </c>
      <c r="T89" s="18">
        <v>176349</v>
      </c>
      <c r="U89" s="18">
        <v>17564225</v>
      </c>
      <c r="V89" s="17"/>
      <c r="W89" s="18">
        <v>1668485</v>
      </c>
      <c r="X89" s="18">
        <v>173028</v>
      </c>
      <c r="Y89" s="18">
        <v>536634</v>
      </c>
      <c r="Z89" s="18">
        <v>316863</v>
      </c>
      <c r="AA89" s="17"/>
      <c r="AB89" s="18">
        <v>0</v>
      </c>
      <c r="AC89" s="18">
        <v>0</v>
      </c>
      <c r="AD89" s="18">
        <v>0</v>
      </c>
      <c r="AE89" s="18">
        <v>0</v>
      </c>
      <c r="AF89" s="17"/>
      <c r="AG89" s="18">
        <f t="shared" si="22"/>
        <v>11877609</v>
      </c>
      <c r="AH89" s="42"/>
      <c r="AI89" s="18">
        <f t="shared" si="23"/>
        <v>20168713</v>
      </c>
      <c r="AJ89" s="42"/>
    </row>
    <row r="90" spans="1:36">
      <c r="A90" s="45">
        <v>43351</v>
      </c>
      <c r="B90" s="20">
        <v>20</v>
      </c>
      <c r="C90" s="20"/>
      <c r="D90" s="18">
        <f t="shared" si="14"/>
        <v>203858.25</v>
      </c>
      <c r="E90" s="18">
        <f t="shared" si="15"/>
        <v>371125.25</v>
      </c>
      <c r="F90" s="18">
        <f t="shared" si="16"/>
        <v>147347</v>
      </c>
      <c r="G90" s="18">
        <f t="shared" si="17"/>
        <v>70865.899999999994</v>
      </c>
      <c r="H90" s="18">
        <f t="shared" si="18"/>
        <v>12015.9</v>
      </c>
      <c r="I90" s="18">
        <f t="shared" si="19"/>
        <v>295784.2</v>
      </c>
      <c r="J90" s="18">
        <f t="shared" si="20"/>
        <v>44495.35</v>
      </c>
      <c r="K90" s="18">
        <f t="shared" si="21"/>
        <v>4475.1499999999996</v>
      </c>
      <c r="L90" s="20"/>
      <c r="M90" s="18">
        <v>2946940</v>
      </c>
      <c r="N90" s="18">
        <v>1417318</v>
      </c>
      <c r="O90" s="18">
        <v>601222</v>
      </c>
      <c r="P90" s="18">
        <v>926745</v>
      </c>
      <c r="Q90" s="17"/>
      <c r="R90" s="18">
        <v>240318</v>
      </c>
      <c r="S90" s="18">
        <v>5915684</v>
      </c>
      <c r="T90" s="18">
        <v>267468</v>
      </c>
      <c r="U90" s="18">
        <v>15802843</v>
      </c>
      <c r="V90" s="17"/>
      <c r="W90" s="18">
        <v>889907</v>
      </c>
      <c r="X90" s="18">
        <v>89503</v>
      </c>
      <c r="Y90" s="18">
        <v>519348</v>
      </c>
      <c r="Z90" s="18">
        <v>350447</v>
      </c>
      <c r="AA90" s="17"/>
      <c r="AB90" s="18">
        <v>0</v>
      </c>
      <c r="AC90" s="18">
        <v>0</v>
      </c>
      <c r="AD90" s="18">
        <v>0</v>
      </c>
      <c r="AE90" s="18">
        <v>0</v>
      </c>
      <c r="AF90" s="17"/>
      <c r="AG90" s="18">
        <f t="shared" si="22"/>
        <v>11499670</v>
      </c>
      <c r="AH90" s="42"/>
      <c r="AI90" s="18">
        <f t="shared" si="23"/>
        <v>18468073</v>
      </c>
      <c r="AJ90" s="42"/>
    </row>
    <row r="91" spans="1:36">
      <c r="A91" s="45">
        <v>43374</v>
      </c>
      <c r="B91" s="20">
        <v>23</v>
      </c>
      <c r="C91" s="20"/>
      <c r="D91" s="18">
        <f t="shared" si="14"/>
        <v>224044.04347826086</v>
      </c>
      <c r="E91" s="18">
        <f t="shared" si="15"/>
        <v>378124.52173913043</v>
      </c>
      <c r="F91" s="18">
        <f t="shared" si="16"/>
        <v>180816.78260869565</v>
      </c>
      <c r="G91" s="18">
        <f t="shared" si="17"/>
        <v>85563.260869565216</v>
      </c>
      <c r="H91" s="18">
        <f t="shared" si="18"/>
        <v>1815.8695652173913</v>
      </c>
      <c r="I91" s="18">
        <f t="shared" si="19"/>
        <v>290880.86956521741</v>
      </c>
      <c r="J91" s="18">
        <f t="shared" si="20"/>
        <v>41411.391304347824</v>
      </c>
      <c r="K91" s="18">
        <f t="shared" si="21"/>
        <v>1680.391304347826</v>
      </c>
      <c r="L91" s="20"/>
      <c r="M91" s="18">
        <v>4158786</v>
      </c>
      <c r="N91" s="18">
        <v>1967955</v>
      </c>
      <c r="O91" s="18">
        <v>600670</v>
      </c>
      <c r="P91" s="18">
        <v>993517</v>
      </c>
      <c r="Q91" s="17"/>
      <c r="R91" s="18">
        <v>41765</v>
      </c>
      <c r="S91" s="18">
        <v>6690260</v>
      </c>
      <c r="T91" s="18">
        <v>301873</v>
      </c>
      <c r="U91" s="18">
        <v>17379337</v>
      </c>
      <c r="V91" s="17"/>
      <c r="W91" s="18">
        <v>952462</v>
      </c>
      <c r="X91" s="18">
        <v>38649</v>
      </c>
      <c r="Y91" s="18">
        <v>507474</v>
      </c>
      <c r="Z91" s="18">
        <v>334318</v>
      </c>
      <c r="AA91" s="17"/>
      <c r="AB91" s="18">
        <v>0</v>
      </c>
      <c r="AC91" s="18">
        <v>0</v>
      </c>
      <c r="AD91" s="18">
        <v>0</v>
      </c>
      <c r="AE91" s="18">
        <v>0</v>
      </c>
      <c r="AF91" s="17"/>
      <c r="AG91" s="18">
        <f t="shared" si="22"/>
        <v>13849877</v>
      </c>
      <c r="AH91" s="42"/>
      <c r="AI91" s="18">
        <f t="shared" si="23"/>
        <v>20117189</v>
      </c>
      <c r="AJ91" s="42"/>
    </row>
    <row r="92" spans="1:36">
      <c r="A92" s="45">
        <v>43428</v>
      </c>
      <c r="B92" s="20">
        <v>22</v>
      </c>
      <c r="C92" s="20"/>
      <c r="D92" s="18">
        <f t="shared" si="14"/>
        <v>205135.27272727274</v>
      </c>
      <c r="E92" s="18">
        <f t="shared" si="15"/>
        <v>355008.13636363635</v>
      </c>
      <c r="F92" s="18">
        <f t="shared" si="16"/>
        <v>152274.54545454544</v>
      </c>
      <c r="G92" s="18">
        <f t="shared" si="17"/>
        <v>77128.681818181823</v>
      </c>
      <c r="H92" s="18">
        <f t="shared" si="18"/>
        <v>1997.1363636363637</v>
      </c>
      <c r="I92" s="18">
        <f t="shared" si="19"/>
        <v>275627.13636363635</v>
      </c>
      <c r="J92" s="18">
        <f t="shared" si="20"/>
        <v>50863.590909090912</v>
      </c>
      <c r="K92" s="18">
        <f t="shared" si="21"/>
        <v>2252.318181818182</v>
      </c>
      <c r="L92" s="20"/>
      <c r="M92" s="18">
        <v>3350040</v>
      </c>
      <c r="N92" s="18">
        <v>1696831</v>
      </c>
      <c r="O92" s="18">
        <v>628935</v>
      </c>
      <c r="P92" s="18">
        <v>1111558</v>
      </c>
      <c r="Q92" s="17"/>
      <c r="R92" s="18">
        <v>43937</v>
      </c>
      <c r="S92" s="18">
        <v>6063797</v>
      </c>
      <c r="T92" s="18">
        <v>335960</v>
      </c>
      <c r="U92" s="18">
        <v>18498091</v>
      </c>
      <c r="V92" s="17"/>
      <c r="W92" s="18">
        <v>1118999</v>
      </c>
      <c r="X92" s="18">
        <v>49551</v>
      </c>
      <c r="Y92" s="18">
        <v>461916</v>
      </c>
      <c r="Z92" s="18">
        <v>191809</v>
      </c>
      <c r="AA92" s="17"/>
      <c r="AB92" s="18">
        <v>0</v>
      </c>
      <c r="AC92" s="18">
        <v>0</v>
      </c>
      <c r="AD92" s="18">
        <v>0</v>
      </c>
      <c r="AE92" s="18">
        <v>0</v>
      </c>
      <c r="AF92" s="17"/>
      <c r="AG92" s="18">
        <f t="shared" si="22"/>
        <v>12323155</v>
      </c>
      <c r="AH92" s="42"/>
      <c r="AI92" s="18">
        <f t="shared" si="23"/>
        <v>21228269</v>
      </c>
      <c r="AJ92" s="42"/>
    </row>
    <row r="93" spans="1:36">
      <c r="A93" s="45">
        <v>43465</v>
      </c>
      <c r="B93" s="20">
        <v>19</v>
      </c>
      <c r="C93" s="20"/>
      <c r="D93" s="18">
        <f t="shared" si="14"/>
        <v>253915.73684210525</v>
      </c>
      <c r="E93" s="18">
        <f t="shared" si="15"/>
        <v>397451.36842105264</v>
      </c>
      <c r="F93" s="18">
        <f t="shared" si="16"/>
        <v>193689.31578947368</v>
      </c>
      <c r="G93" s="18">
        <f t="shared" si="17"/>
        <v>91769.789473684214</v>
      </c>
      <c r="H93" s="18">
        <f t="shared" si="18"/>
        <v>24375.842105263157</v>
      </c>
      <c r="I93" s="18">
        <f t="shared" si="19"/>
        <v>303615.78947368421</v>
      </c>
      <c r="J93" s="18">
        <f t="shared" si="20"/>
        <v>35850.57894736842</v>
      </c>
      <c r="K93" s="18">
        <f t="shared" si="21"/>
        <v>2065.7894736842104</v>
      </c>
      <c r="L93" s="20"/>
      <c r="M93" s="18">
        <v>3680097</v>
      </c>
      <c r="N93" s="18">
        <v>1743626</v>
      </c>
      <c r="O93" s="18">
        <v>576631</v>
      </c>
      <c r="P93" s="18">
        <v>742244</v>
      </c>
      <c r="Q93" s="17"/>
      <c r="R93" s="18">
        <v>463141</v>
      </c>
      <c r="S93" s="18">
        <v>5768700</v>
      </c>
      <c r="T93" s="18">
        <v>276211</v>
      </c>
      <c r="U93" s="18">
        <v>12395283</v>
      </c>
      <c r="V93" s="17"/>
      <c r="W93" s="18">
        <v>681161</v>
      </c>
      <c r="X93" s="18">
        <v>39250</v>
      </c>
      <c r="Y93" s="18">
        <v>446232</v>
      </c>
      <c r="Z93" s="18">
        <v>208688</v>
      </c>
      <c r="AA93" s="17"/>
      <c r="AB93" s="18">
        <v>0</v>
      </c>
      <c r="AC93" s="18">
        <v>0</v>
      </c>
      <c r="AD93" s="18">
        <v>0</v>
      </c>
      <c r="AE93" s="18">
        <v>0</v>
      </c>
      <c r="AF93" s="17"/>
      <c r="AG93" s="18">
        <f t="shared" si="22"/>
        <v>12375975</v>
      </c>
      <c r="AH93" s="42"/>
      <c r="AI93" s="18">
        <f t="shared" si="23"/>
        <v>14645289</v>
      </c>
      <c r="AJ93" s="42"/>
    </row>
    <row r="94" spans="1:36">
      <c r="A94" s="45">
        <v>43466</v>
      </c>
      <c r="B94" s="20">
        <v>22</v>
      </c>
      <c r="C94" s="20"/>
      <c r="D94" s="18">
        <f t="shared" si="14"/>
        <v>187457.95454545456</v>
      </c>
      <c r="E94" s="18">
        <f t="shared" si="15"/>
        <v>336084.13636363635</v>
      </c>
      <c r="F94" s="18">
        <f t="shared" si="16"/>
        <v>148265.40909090909</v>
      </c>
      <c r="G94" s="18">
        <f t="shared" si="17"/>
        <v>65936.590909090912</v>
      </c>
      <c r="H94" s="18">
        <f t="shared" si="18"/>
        <v>610.68181818181813</v>
      </c>
      <c r="I94" s="18">
        <f t="shared" si="19"/>
        <v>267693.68181818182</v>
      </c>
      <c r="J94" s="18">
        <f t="shared" si="20"/>
        <v>38581.86363636364</v>
      </c>
      <c r="K94" s="18">
        <f t="shared" si="21"/>
        <v>2453.8636363636365</v>
      </c>
      <c r="L94" s="20"/>
      <c r="M94" s="18">
        <v>3261839</v>
      </c>
      <c r="N94" s="18">
        <v>1450605</v>
      </c>
      <c r="O94" s="18">
        <v>607169</v>
      </c>
      <c r="P94" s="18">
        <v>811333</v>
      </c>
      <c r="Q94" s="17"/>
      <c r="R94" s="18">
        <v>13435</v>
      </c>
      <c r="S94" s="18">
        <v>5889261</v>
      </c>
      <c r="T94" s="18">
        <v>289442</v>
      </c>
      <c r="U94" s="18">
        <v>14329140</v>
      </c>
      <c r="V94" s="17"/>
      <c r="W94" s="18">
        <v>848801</v>
      </c>
      <c r="X94" s="18">
        <v>53985</v>
      </c>
      <c r="Y94" s="18">
        <v>457904</v>
      </c>
      <c r="Z94" s="18">
        <v>225099</v>
      </c>
      <c r="AA94" s="17"/>
      <c r="AB94" s="18">
        <v>0</v>
      </c>
      <c r="AC94" s="18">
        <v>0</v>
      </c>
      <c r="AD94" s="18">
        <v>0</v>
      </c>
      <c r="AE94" s="18">
        <v>0</v>
      </c>
      <c r="AF94" s="17"/>
      <c r="AG94" s="18">
        <f t="shared" si="22"/>
        <v>11517926</v>
      </c>
      <c r="AH94" s="42"/>
      <c r="AI94" s="18">
        <f t="shared" si="23"/>
        <v>16720087</v>
      </c>
      <c r="AJ94" s="42"/>
    </row>
    <row r="95" spans="1:36">
      <c r="A95" s="45">
        <v>43497</v>
      </c>
      <c r="B95" s="20">
        <v>20</v>
      </c>
      <c r="C95" s="20"/>
      <c r="D95" s="18">
        <f t="shared" si="14"/>
        <v>211231.9</v>
      </c>
      <c r="E95" s="18">
        <f t="shared" si="15"/>
        <v>430942.35</v>
      </c>
      <c r="F95" s="18">
        <f t="shared" si="16"/>
        <v>145168.25</v>
      </c>
      <c r="G95" s="18">
        <f t="shared" si="17"/>
        <v>69515.45</v>
      </c>
      <c r="H95" s="18">
        <f t="shared" si="18"/>
        <v>1874.95</v>
      </c>
      <c r="I95" s="18">
        <f t="shared" si="19"/>
        <v>357480</v>
      </c>
      <c r="J95" s="18">
        <f t="shared" si="20"/>
        <v>64188.7</v>
      </c>
      <c r="K95" s="18">
        <f t="shared" si="21"/>
        <v>3946.9</v>
      </c>
      <c r="L95" s="20"/>
      <c r="M95" s="18">
        <v>2903365</v>
      </c>
      <c r="N95" s="18">
        <v>1390309</v>
      </c>
      <c r="O95" s="18">
        <v>644223</v>
      </c>
      <c r="P95" s="18">
        <v>844480</v>
      </c>
      <c r="Q95" s="17"/>
      <c r="R95" s="18">
        <v>37499</v>
      </c>
      <c r="S95" s="18">
        <v>7149600</v>
      </c>
      <c r="T95" s="18">
        <v>313424</v>
      </c>
      <c r="U95" s="18">
        <v>16143739</v>
      </c>
      <c r="V95" s="17"/>
      <c r="W95" s="18">
        <v>1283774</v>
      </c>
      <c r="X95" s="18">
        <v>78938</v>
      </c>
      <c r="Y95" s="18">
        <v>408883</v>
      </c>
      <c r="Z95" s="18">
        <v>165662</v>
      </c>
      <c r="AA95" s="17"/>
      <c r="AB95" s="18">
        <v>0</v>
      </c>
      <c r="AC95" s="18">
        <v>0</v>
      </c>
      <c r="AD95" s="18">
        <v>0</v>
      </c>
      <c r="AE95" s="18">
        <v>0</v>
      </c>
      <c r="AF95" s="17"/>
      <c r="AG95" s="18">
        <f t="shared" si="22"/>
        <v>12843485</v>
      </c>
      <c r="AH95" s="42"/>
      <c r="AI95" s="18">
        <f t="shared" si="23"/>
        <v>18520411</v>
      </c>
      <c r="AJ95" s="42"/>
    </row>
    <row r="96" spans="1:36">
      <c r="A96" s="45">
        <v>43525</v>
      </c>
      <c r="B96" s="20">
        <v>21</v>
      </c>
      <c r="C96" s="20"/>
      <c r="D96" s="18">
        <f t="shared" si="14"/>
        <v>226682.23809523811</v>
      </c>
      <c r="E96" s="18">
        <f t="shared" si="15"/>
        <v>370851.47619047621</v>
      </c>
      <c r="F96" s="18">
        <f t="shared" si="16"/>
        <v>159706.95238095237</v>
      </c>
      <c r="G96" s="18">
        <f t="shared" si="17"/>
        <v>73867.142857142855</v>
      </c>
      <c r="H96" s="18">
        <f t="shared" si="18"/>
        <v>25203.761904761905</v>
      </c>
      <c r="I96" s="18">
        <f t="shared" si="19"/>
        <v>293171.04761904763</v>
      </c>
      <c r="J96" s="18">
        <f t="shared" si="20"/>
        <v>41771.523809523809</v>
      </c>
      <c r="K96" s="18">
        <f t="shared" si="21"/>
        <v>3813.2857142857142</v>
      </c>
      <c r="L96" s="20"/>
      <c r="M96" s="18">
        <v>3353846</v>
      </c>
      <c r="N96" s="18">
        <v>1551210</v>
      </c>
      <c r="O96" s="18">
        <v>692309</v>
      </c>
      <c r="P96" s="18">
        <v>800658</v>
      </c>
      <c r="Q96" s="17"/>
      <c r="R96" s="18">
        <v>529279</v>
      </c>
      <c r="S96" s="18">
        <v>6156592</v>
      </c>
      <c r="T96" s="18">
        <v>306746</v>
      </c>
      <c r="U96" s="18">
        <v>14989499</v>
      </c>
      <c r="V96" s="17"/>
      <c r="W96" s="18">
        <v>877202</v>
      </c>
      <c r="X96" s="18">
        <v>80079</v>
      </c>
      <c r="Y96" s="18">
        <v>391412</v>
      </c>
      <c r="Z96" s="18">
        <v>204970</v>
      </c>
      <c r="AA96" s="17"/>
      <c r="AB96" s="18">
        <v>0</v>
      </c>
      <c r="AC96" s="18">
        <v>0</v>
      </c>
      <c r="AD96" s="18">
        <v>0</v>
      </c>
      <c r="AE96" s="18">
        <v>0</v>
      </c>
      <c r="AF96" s="17"/>
      <c r="AG96" s="18">
        <f t="shared" si="22"/>
        <v>12548208</v>
      </c>
      <c r="AH96" s="42"/>
      <c r="AI96" s="18">
        <f t="shared" si="23"/>
        <v>17385594</v>
      </c>
      <c r="AJ96" s="42"/>
    </row>
    <row r="97" spans="1:36">
      <c r="A97" s="45">
        <v>43556</v>
      </c>
      <c r="B97" s="20">
        <v>20</v>
      </c>
      <c r="C97" s="20"/>
      <c r="D97" s="18">
        <f t="shared" si="14"/>
        <v>216018</v>
      </c>
      <c r="E97" s="18">
        <f t="shared" si="15"/>
        <v>369367.85</v>
      </c>
      <c r="F97" s="18">
        <f t="shared" si="16"/>
        <v>155948.75</v>
      </c>
      <c r="G97" s="18">
        <f t="shared" si="17"/>
        <v>61126.3</v>
      </c>
      <c r="H97" s="18">
        <f t="shared" si="18"/>
        <v>13299.05</v>
      </c>
      <c r="I97" s="18">
        <f t="shared" si="19"/>
        <v>305482.45</v>
      </c>
      <c r="J97" s="18">
        <f t="shared" si="20"/>
        <v>46770.2</v>
      </c>
      <c r="K97" s="18">
        <f t="shared" si="21"/>
        <v>2759.1</v>
      </c>
      <c r="L97" s="20"/>
      <c r="M97" s="18">
        <v>3118975</v>
      </c>
      <c r="N97" s="18">
        <v>1222526</v>
      </c>
      <c r="O97" s="18">
        <v>823276</v>
      </c>
      <c r="P97" s="18">
        <v>825696</v>
      </c>
      <c r="Q97" s="17"/>
      <c r="R97" s="18">
        <v>265981</v>
      </c>
      <c r="S97" s="18">
        <v>6109649</v>
      </c>
      <c r="T97" s="18">
        <v>286925</v>
      </c>
      <c r="U97" s="18">
        <v>15002531</v>
      </c>
      <c r="V97" s="17"/>
      <c r="W97" s="18">
        <v>935404</v>
      </c>
      <c r="X97" s="18">
        <v>55182</v>
      </c>
      <c r="Y97" s="18">
        <v>331661</v>
      </c>
      <c r="Z97" s="18">
        <v>151227</v>
      </c>
      <c r="AA97" s="17"/>
      <c r="AB97" s="18">
        <v>0</v>
      </c>
      <c r="AC97" s="18">
        <v>0</v>
      </c>
      <c r="AD97" s="18">
        <v>0</v>
      </c>
      <c r="AE97" s="18">
        <v>0</v>
      </c>
      <c r="AF97" s="17"/>
      <c r="AG97" s="18">
        <f t="shared" si="22"/>
        <v>11707717</v>
      </c>
      <c r="AH97" s="42"/>
      <c r="AI97" s="18">
        <f t="shared" si="23"/>
        <v>17421316</v>
      </c>
      <c r="AJ97" s="42"/>
    </row>
    <row r="98" spans="1:36">
      <c r="A98" s="45">
        <v>43586</v>
      </c>
      <c r="B98" s="20">
        <v>22</v>
      </c>
      <c r="C98" s="20"/>
      <c r="D98" s="18">
        <f t="shared" si="14"/>
        <v>241129.18181818182</v>
      </c>
      <c r="E98" s="18">
        <f t="shared" si="15"/>
        <v>332154.63636363635</v>
      </c>
      <c r="F98" s="18">
        <f t="shared" si="16"/>
        <v>174204.22727272726</v>
      </c>
      <c r="G98" s="18">
        <f t="shared" si="17"/>
        <v>77409.5</v>
      </c>
      <c r="H98" s="18">
        <f t="shared" si="18"/>
        <v>14471.681818181818</v>
      </c>
      <c r="I98" s="18">
        <f t="shared" si="19"/>
        <v>249171.5</v>
      </c>
      <c r="J98" s="18">
        <f t="shared" si="20"/>
        <v>52453.272727272728</v>
      </c>
      <c r="K98" s="18">
        <f t="shared" si="21"/>
        <v>5573.636363636364</v>
      </c>
      <c r="L98" s="20"/>
      <c r="M98" s="18">
        <v>3832493</v>
      </c>
      <c r="N98" s="18">
        <v>1703009</v>
      </c>
      <c r="O98" s="18">
        <v>812501</v>
      </c>
      <c r="P98" s="18">
        <v>874357</v>
      </c>
      <c r="Q98" s="17"/>
      <c r="R98" s="18">
        <v>318377</v>
      </c>
      <c r="S98" s="18">
        <v>5481773</v>
      </c>
      <c r="T98" s="18">
        <v>246133</v>
      </c>
      <c r="U98" s="18">
        <v>15947504</v>
      </c>
      <c r="V98" s="17"/>
      <c r="W98" s="18">
        <v>1153972</v>
      </c>
      <c r="X98" s="18">
        <v>122620</v>
      </c>
      <c r="Y98" s="18">
        <v>384607</v>
      </c>
      <c r="Z98" s="18">
        <v>202162</v>
      </c>
      <c r="AA98" s="17"/>
      <c r="AB98" s="18">
        <v>0</v>
      </c>
      <c r="AC98" s="18">
        <v>0</v>
      </c>
      <c r="AD98" s="18">
        <v>0</v>
      </c>
      <c r="AE98" s="18">
        <v>0</v>
      </c>
      <c r="AF98" s="17"/>
      <c r="AG98" s="18">
        <f t="shared" si="22"/>
        <v>12612244</v>
      </c>
      <c r="AH98" s="42"/>
      <c r="AI98" s="18">
        <f t="shared" si="23"/>
        <v>18467264</v>
      </c>
      <c r="AJ98" s="42"/>
    </row>
    <row r="99" spans="1:36">
      <c r="A99" s="45">
        <v>43617</v>
      </c>
      <c r="B99" s="20">
        <v>20</v>
      </c>
      <c r="C99" s="20"/>
      <c r="D99" s="18">
        <f t="shared" si="14"/>
        <v>223853.65</v>
      </c>
      <c r="E99" s="18">
        <f t="shared" si="15"/>
        <v>331456.8</v>
      </c>
      <c r="F99" s="18">
        <f t="shared" si="16"/>
        <v>158781.65</v>
      </c>
      <c r="G99" s="18">
        <f t="shared" si="17"/>
        <v>69317.5</v>
      </c>
      <c r="H99" s="18">
        <f t="shared" si="18"/>
        <v>17369.099999999999</v>
      </c>
      <c r="I99" s="18">
        <f t="shared" si="19"/>
        <v>258399.9</v>
      </c>
      <c r="J99" s="18">
        <f t="shared" si="20"/>
        <v>47702.9</v>
      </c>
      <c r="K99" s="18">
        <f t="shared" si="21"/>
        <v>3739.4</v>
      </c>
      <c r="L99" s="20"/>
      <c r="M99" s="18">
        <v>3175633</v>
      </c>
      <c r="N99" s="18">
        <v>1386350</v>
      </c>
      <c r="O99" s="18">
        <v>746785</v>
      </c>
      <c r="P99" s="18">
        <v>778656</v>
      </c>
      <c r="Q99" s="17"/>
      <c r="R99" s="18">
        <v>347382</v>
      </c>
      <c r="S99" s="18">
        <v>5167998</v>
      </c>
      <c r="T99" s="18">
        <v>248036</v>
      </c>
      <c r="U99" s="18">
        <v>13337682</v>
      </c>
      <c r="V99" s="17"/>
      <c r="W99" s="18">
        <v>954058</v>
      </c>
      <c r="X99" s="18">
        <v>74788</v>
      </c>
      <c r="Y99" s="18">
        <v>403038</v>
      </c>
      <c r="Z99" s="18">
        <v>232066</v>
      </c>
      <c r="AA99" s="17"/>
      <c r="AB99" s="18">
        <v>0</v>
      </c>
      <c r="AC99" s="18">
        <v>0</v>
      </c>
      <c r="AD99" s="18">
        <v>0</v>
      </c>
      <c r="AE99" s="18">
        <v>0</v>
      </c>
      <c r="AF99" s="17"/>
      <c r="AG99" s="18">
        <f t="shared" si="22"/>
        <v>11106209</v>
      </c>
      <c r="AH99" s="42"/>
      <c r="AI99" s="18">
        <f t="shared" si="23"/>
        <v>15746263</v>
      </c>
      <c r="AJ99" s="42"/>
    </row>
    <row r="100" spans="1:36">
      <c r="A100" s="45">
        <v>43647</v>
      </c>
      <c r="B100" s="20">
        <v>23</v>
      </c>
      <c r="C100" s="20"/>
      <c r="D100" s="18">
        <f t="shared" si="14"/>
        <v>218400.34782608695</v>
      </c>
      <c r="E100" s="18">
        <f t="shared" si="15"/>
        <v>284588.39130434784</v>
      </c>
      <c r="F100" s="18">
        <f t="shared" si="16"/>
        <v>149451.34782608695</v>
      </c>
      <c r="G100" s="18">
        <f t="shared" si="17"/>
        <v>63582.82608695652</v>
      </c>
      <c r="H100" s="18">
        <f t="shared" si="18"/>
        <v>12027.434782608696</v>
      </c>
      <c r="I100" s="18">
        <f t="shared" si="19"/>
        <v>216088.78260869565</v>
      </c>
      <c r="J100" s="18">
        <f t="shared" si="20"/>
        <v>53897.260869565216</v>
      </c>
      <c r="K100" s="18">
        <f t="shared" si="21"/>
        <v>4916.782608695652</v>
      </c>
      <c r="L100" s="20"/>
      <c r="M100" s="18">
        <v>3437381</v>
      </c>
      <c r="N100" s="18">
        <v>1462405</v>
      </c>
      <c r="O100" s="18">
        <v>804851</v>
      </c>
      <c r="P100" s="18">
        <v>938291</v>
      </c>
      <c r="Q100" s="17"/>
      <c r="R100" s="18">
        <v>276631</v>
      </c>
      <c r="S100" s="18">
        <v>4970042</v>
      </c>
      <c r="T100" s="18">
        <v>442075</v>
      </c>
      <c r="U100" s="18">
        <v>14644620</v>
      </c>
      <c r="V100" s="17"/>
      <c r="W100" s="18">
        <v>1239637</v>
      </c>
      <c r="X100" s="18">
        <v>113086</v>
      </c>
      <c r="Y100" s="18">
        <v>454095</v>
      </c>
      <c r="Z100" s="18">
        <v>258607</v>
      </c>
      <c r="AA100" s="17"/>
      <c r="AB100" s="18">
        <v>69559</v>
      </c>
      <c r="AC100" s="18">
        <v>0</v>
      </c>
      <c r="AD100" s="18">
        <v>294301</v>
      </c>
      <c r="AE100" s="18">
        <v>250</v>
      </c>
      <c r="AF100" s="17"/>
      <c r="AG100" s="18">
        <f t="shared" si="22"/>
        <v>11568741</v>
      </c>
      <c r="AH100" s="42"/>
      <c r="AI100" s="18">
        <f t="shared" si="23"/>
        <v>17837090</v>
      </c>
      <c r="AJ100" s="42"/>
    </row>
    <row r="101" spans="1:36">
      <c r="A101" s="45">
        <v>43678</v>
      </c>
      <c r="B101" s="20">
        <v>22</v>
      </c>
      <c r="C101" s="20"/>
      <c r="D101" s="18">
        <f t="shared" si="14"/>
        <v>267934.13636363635</v>
      </c>
      <c r="E101" s="18">
        <f t="shared" si="15"/>
        <v>354614.63636363635</v>
      </c>
      <c r="F101" s="18">
        <f t="shared" si="16"/>
        <v>192693</v>
      </c>
      <c r="G101" s="18">
        <f t="shared" si="17"/>
        <v>87631.545454545456</v>
      </c>
      <c r="H101" s="18">
        <f t="shared" si="18"/>
        <v>16622.090909090908</v>
      </c>
      <c r="I101" s="18">
        <f t="shared" si="19"/>
        <v>263305.77272727271</v>
      </c>
      <c r="J101" s="18">
        <f t="shared" si="20"/>
        <v>54651.318181818184</v>
      </c>
      <c r="K101" s="18">
        <f t="shared" si="21"/>
        <v>3677.318181818182</v>
      </c>
      <c r="L101" s="20"/>
      <c r="M101" s="18">
        <v>4239246</v>
      </c>
      <c r="N101" s="18">
        <v>1927894</v>
      </c>
      <c r="O101" s="18">
        <v>765253</v>
      </c>
      <c r="P101" s="18">
        <v>1011682</v>
      </c>
      <c r="Q101" s="17"/>
      <c r="R101" s="18">
        <v>365686</v>
      </c>
      <c r="S101" s="18">
        <v>5792727</v>
      </c>
      <c r="T101" s="18">
        <v>539527</v>
      </c>
      <c r="U101" s="18">
        <v>15929974</v>
      </c>
      <c r="V101" s="17"/>
      <c r="W101" s="18">
        <v>1202329</v>
      </c>
      <c r="X101" s="18">
        <v>80901</v>
      </c>
      <c r="Y101" s="18">
        <v>486716</v>
      </c>
      <c r="Z101" s="18">
        <v>203614</v>
      </c>
      <c r="AA101" s="17"/>
      <c r="AB101" s="18">
        <v>87290</v>
      </c>
      <c r="AC101" s="18">
        <v>0</v>
      </c>
      <c r="AD101" s="18">
        <v>305340</v>
      </c>
      <c r="AE101" s="18">
        <v>0</v>
      </c>
      <c r="AF101" s="17"/>
      <c r="AG101" s="18">
        <f t="shared" si="22"/>
        <v>13696073</v>
      </c>
      <c r="AH101" s="42"/>
      <c r="AI101" s="18">
        <f t="shared" si="23"/>
        <v>19242106</v>
      </c>
      <c r="AJ101" s="42"/>
    </row>
    <row r="102" spans="1:36">
      <c r="A102" s="45">
        <v>43709</v>
      </c>
      <c r="B102" s="20">
        <v>21</v>
      </c>
      <c r="C102" s="20"/>
      <c r="D102" s="18">
        <f t="shared" si="14"/>
        <v>245352.33333333334</v>
      </c>
      <c r="E102" s="18">
        <f t="shared" si="15"/>
        <v>366397.28571428574</v>
      </c>
      <c r="F102" s="18">
        <f t="shared" si="16"/>
        <v>169225.14285714287</v>
      </c>
      <c r="G102" s="18">
        <f t="shared" si="17"/>
        <v>70276.238095238092</v>
      </c>
      <c r="H102" s="18">
        <f t="shared" si="18"/>
        <v>25627.857142857141</v>
      </c>
      <c r="I102" s="18">
        <f t="shared" si="19"/>
        <v>293521.61904761905</v>
      </c>
      <c r="J102" s="18">
        <f t="shared" si="20"/>
        <v>41679.190476190473</v>
      </c>
      <c r="K102" s="18">
        <f t="shared" si="21"/>
        <v>2599.4285714285716</v>
      </c>
      <c r="L102" s="20"/>
      <c r="M102" s="18">
        <v>3553728</v>
      </c>
      <c r="N102" s="18">
        <v>1475801</v>
      </c>
      <c r="O102" s="18">
        <v>808985</v>
      </c>
      <c r="P102" s="18">
        <v>990317</v>
      </c>
      <c r="Q102" s="17"/>
      <c r="R102" s="18">
        <v>538185</v>
      </c>
      <c r="S102" s="18">
        <v>6163954</v>
      </c>
      <c r="T102" s="18">
        <v>761617</v>
      </c>
      <c r="U102" s="18">
        <v>14870549</v>
      </c>
      <c r="V102" s="17"/>
      <c r="W102" s="18">
        <v>875263</v>
      </c>
      <c r="X102" s="18">
        <v>54588</v>
      </c>
      <c r="Y102" s="18">
        <v>479651</v>
      </c>
      <c r="Z102" s="18">
        <v>216143</v>
      </c>
      <c r="AA102" s="17"/>
      <c r="AB102" s="18">
        <v>185223</v>
      </c>
      <c r="AC102" s="18">
        <v>0</v>
      </c>
      <c r="AD102" s="18">
        <v>313476</v>
      </c>
      <c r="AE102" s="18">
        <v>0</v>
      </c>
      <c r="AF102" s="17"/>
      <c r="AG102" s="18">
        <f t="shared" si="22"/>
        <v>12846742</v>
      </c>
      <c r="AH102" s="42"/>
      <c r="AI102" s="18">
        <f t="shared" si="23"/>
        <v>18440738</v>
      </c>
      <c r="AJ102" s="42"/>
    </row>
    <row r="103" spans="1:36">
      <c r="A103" s="45">
        <v>43739</v>
      </c>
      <c r="B103" s="20">
        <v>23</v>
      </c>
      <c r="C103" s="20"/>
      <c r="D103" s="18">
        <f t="shared" si="14"/>
        <v>268042.34782608697</v>
      </c>
      <c r="E103" s="18">
        <f t="shared" si="15"/>
        <v>336256.47826086957</v>
      </c>
      <c r="F103" s="18">
        <f t="shared" si="16"/>
        <v>171382.30434782608</v>
      </c>
      <c r="G103" s="18">
        <f t="shared" si="17"/>
        <v>77355.956521739135</v>
      </c>
      <c r="H103" s="18">
        <f t="shared" si="18"/>
        <v>30517.565217391304</v>
      </c>
      <c r="I103" s="18">
        <f t="shared" si="19"/>
        <v>256268.69565217392</v>
      </c>
      <c r="J103" s="18">
        <f t="shared" si="20"/>
        <v>56536.82608695652</v>
      </c>
      <c r="K103" s="18">
        <f t="shared" si="21"/>
        <v>2631.8260869565215</v>
      </c>
      <c r="L103" s="20"/>
      <c r="M103" s="18">
        <v>3941793</v>
      </c>
      <c r="N103" s="18">
        <v>1779187</v>
      </c>
      <c r="O103" s="18">
        <v>838504</v>
      </c>
      <c r="P103" s="18">
        <v>1041826</v>
      </c>
      <c r="Q103" s="17"/>
      <c r="R103" s="18">
        <v>701904</v>
      </c>
      <c r="S103" s="18">
        <v>5894180</v>
      </c>
      <c r="T103" s="18">
        <v>1343671</v>
      </c>
      <c r="U103" s="18">
        <v>15994554</v>
      </c>
      <c r="V103" s="17"/>
      <c r="W103" s="18">
        <v>1300347</v>
      </c>
      <c r="X103" s="18">
        <v>60532</v>
      </c>
      <c r="Y103" s="18">
        <v>474726</v>
      </c>
      <c r="Z103" s="18">
        <v>214372</v>
      </c>
      <c r="AA103" s="17"/>
      <c r="AB103" s="18">
        <v>220930</v>
      </c>
      <c r="AC103" s="18">
        <v>0</v>
      </c>
      <c r="AD103" s="18">
        <v>340023</v>
      </c>
      <c r="AE103" s="18">
        <v>0</v>
      </c>
      <c r="AF103" s="17"/>
      <c r="AG103" s="18">
        <f t="shared" si="22"/>
        <v>13898873</v>
      </c>
      <c r="AH103" s="42"/>
      <c r="AI103" s="18">
        <f t="shared" si="23"/>
        <v>20247676</v>
      </c>
      <c r="AJ103" s="42"/>
    </row>
    <row r="104" spans="1:36">
      <c r="A104" s="45">
        <v>43770</v>
      </c>
      <c r="B104" s="20">
        <v>21</v>
      </c>
      <c r="C104" s="20"/>
      <c r="D104" s="18">
        <f t="shared" si="14"/>
        <v>209158.71428571429</v>
      </c>
      <c r="E104" s="18">
        <f t="shared" si="15"/>
        <v>335525.90476190473</v>
      </c>
      <c r="F104" s="18">
        <f t="shared" si="16"/>
        <v>142643.76190476189</v>
      </c>
      <c r="G104" s="18">
        <f t="shared" si="17"/>
        <v>68608.619047619053</v>
      </c>
      <c r="H104" s="18">
        <f t="shared" si="18"/>
        <v>8690.0952380952385</v>
      </c>
      <c r="I104" s="18">
        <f t="shared" si="19"/>
        <v>265094.90476190473</v>
      </c>
      <c r="J104" s="18">
        <f t="shared" si="20"/>
        <v>54239.142857142855</v>
      </c>
      <c r="K104" s="18">
        <f t="shared" si="21"/>
        <v>1817.6190476190477</v>
      </c>
      <c r="L104" s="20"/>
      <c r="M104" s="18">
        <v>2995519</v>
      </c>
      <c r="N104" s="18">
        <v>1440781</v>
      </c>
      <c r="O104" s="18">
        <v>795813</v>
      </c>
      <c r="P104" s="18">
        <v>1096866</v>
      </c>
      <c r="Q104" s="17"/>
      <c r="R104" s="18">
        <v>182492</v>
      </c>
      <c r="S104" s="18">
        <v>5566993</v>
      </c>
      <c r="T104" s="18">
        <v>1444959</v>
      </c>
      <c r="U104" s="18">
        <v>16934751</v>
      </c>
      <c r="V104" s="17"/>
      <c r="W104" s="18">
        <v>1139022</v>
      </c>
      <c r="X104" s="18">
        <v>38170</v>
      </c>
      <c r="Y104" s="18">
        <v>540794</v>
      </c>
      <c r="Z104" s="18">
        <v>133037</v>
      </c>
      <c r="AA104" s="17"/>
      <c r="AB104" s="18">
        <v>75300</v>
      </c>
      <c r="AC104" s="18">
        <v>100</v>
      </c>
      <c r="AD104" s="18">
        <v>352439</v>
      </c>
      <c r="AE104" s="18">
        <v>100</v>
      </c>
      <c r="AF104" s="17"/>
      <c r="AG104" s="18">
        <f t="shared" si="22"/>
        <v>11438377</v>
      </c>
      <c r="AH104" s="42"/>
      <c r="AI104" s="18">
        <f t="shared" si="23"/>
        <v>21298759</v>
      </c>
      <c r="AJ104" s="42"/>
    </row>
    <row r="105" spans="1:36">
      <c r="A105" s="45">
        <v>43800</v>
      </c>
      <c r="B105" s="20">
        <v>20</v>
      </c>
      <c r="C105" s="20"/>
      <c r="D105" s="18">
        <f t="shared" si="14"/>
        <v>290758.40000000002</v>
      </c>
      <c r="E105" s="18">
        <f t="shared" si="15"/>
        <v>327264.25</v>
      </c>
      <c r="F105" s="18">
        <f t="shared" si="16"/>
        <v>170748</v>
      </c>
      <c r="G105" s="18">
        <f t="shared" si="17"/>
        <v>82744.800000000003</v>
      </c>
      <c r="H105" s="18">
        <f t="shared" si="18"/>
        <v>58756.95</v>
      </c>
      <c r="I105" s="18">
        <f t="shared" si="19"/>
        <v>241778.35</v>
      </c>
      <c r="J105" s="18">
        <f t="shared" si="20"/>
        <v>43774.400000000001</v>
      </c>
      <c r="K105" s="18">
        <f t="shared" si="21"/>
        <v>2741.1</v>
      </c>
      <c r="L105" s="20"/>
      <c r="M105" s="18">
        <v>3414960</v>
      </c>
      <c r="N105" s="18">
        <v>1654896</v>
      </c>
      <c r="O105" s="18">
        <v>742098</v>
      </c>
      <c r="P105" s="18">
        <v>734064</v>
      </c>
      <c r="Q105" s="17"/>
      <c r="R105" s="18">
        <v>1175139</v>
      </c>
      <c r="S105" s="18">
        <v>4835567</v>
      </c>
      <c r="T105" s="18">
        <v>1476899</v>
      </c>
      <c r="U105" s="18">
        <v>11267033</v>
      </c>
      <c r="V105" s="17"/>
      <c r="W105" s="18">
        <v>875488</v>
      </c>
      <c r="X105" s="18">
        <v>54822</v>
      </c>
      <c r="Y105" s="18">
        <v>540376</v>
      </c>
      <c r="Z105" s="18">
        <v>159736</v>
      </c>
      <c r="AA105" s="17"/>
      <c r="AB105" s="18">
        <v>349581</v>
      </c>
      <c r="AC105" s="18">
        <v>0</v>
      </c>
      <c r="AD105" s="18">
        <v>342098</v>
      </c>
      <c r="AE105" s="18">
        <v>0</v>
      </c>
      <c r="AF105" s="17"/>
      <c r="AG105" s="18">
        <f t="shared" si="22"/>
        <v>12360453</v>
      </c>
      <c r="AH105" s="42"/>
      <c r="AI105" s="18">
        <f t="shared" si="23"/>
        <v>15262304</v>
      </c>
      <c r="AJ105" s="42"/>
    </row>
    <row r="106" spans="1:36">
      <c r="A106" s="45">
        <v>43831</v>
      </c>
      <c r="B106" s="20">
        <v>22</v>
      </c>
      <c r="C106" s="20"/>
      <c r="D106" s="18">
        <f t="shared" ref="D106:D142" si="24">(M106+R106+W106+AB106)/$B106</f>
        <v>354160.95454545453</v>
      </c>
      <c r="E106" s="18">
        <f t="shared" ref="E106:E142" si="25">(N106+S106+X106+AC106)/$B106</f>
        <v>379823.86363636365</v>
      </c>
      <c r="F106" s="18">
        <f t="shared" si="16"/>
        <v>171453.68181818182</v>
      </c>
      <c r="G106" s="18">
        <f t="shared" si="17"/>
        <v>90243.090909090912</v>
      </c>
      <c r="H106" s="18">
        <f t="shared" si="18"/>
        <v>105817.86363636363</v>
      </c>
      <c r="I106" s="18">
        <f t="shared" si="19"/>
        <v>284254.95454545453</v>
      </c>
      <c r="J106" s="18">
        <f t="shared" si="20"/>
        <v>70448.454545454544</v>
      </c>
      <c r="K106" s="18">
        <f t="shared" si="21"/>
        <v>5325.818181818182</v>
      </c>
      <c r="L106" s="20"/>
      <c r="M106" s="18">
        <v>3771981</v>
      </c>
      <c r="N106" s="18">
        <v>1985348</v>
      </c>
      <c r="O106" s="18">
        <v>815681</v>
      </c>
      <c r="P106" s="18">
        <v>893798</v>
      </c>
      <c r="Q106" s="17"/>
      <c r="R106" s="18">
        <v>2327993</v>
      </c>
      <c r="S106" s="18">
        <v>6253609</v>
      </c>
      <c r="T106" s="18">
        <v>3406340</v>
      </c>
      <c r="U106" s="18">
        <v>13844204</v>
      </c>
      <c r="V106" s="17"/>
      <c r="W106" s="18">
        <v>1549866</v>
      </c>
      <c r="X106" s="18">
        <v>117168</v>
      </c>
      <c r="Y106" s="18">
        <v>605021</v>
      </c>
      <c r="Z106" s="18">
        <v>206899</v>
      </c>
      <c r="AA106" s="17"/>
      <c r="AB106" s="18">
        <v>141701</v>
      </c>
      <c r="AC106" s="18">
        <v>0</v>
      </c>
      <c r="AD106" s="18">
        <v>338099</v>
      </c>
      <c r="AE106" s="18">
        <v>0</v>
      </c>
      <c r="AF106" s="17"/>
      <c r="AG106" s="18">
        <f t="shared" ref="AG106:AG157" si="26">SUM(M106:N106)+SUM(R106:S106)+SUM(W106:X106)+SUM(AB106:AC106)</f>
        <v>16147666</v>
      </c>
      <c r="AH106" s="18">
        <v>2708762</v>
      </c>
      <c r="AI106" s="18">
        <f t="shared" ref="AI106:AI157" si="27">SUM(O106:P106)+SUM(T106:U106)+SUM(Y106:Z106)+SUM(AD106:AE106)</f>
        <v>20110042</v>
      </c>
      <c r="AJ106" s="18">
        <v>5459886</v>
      </c>
    </row>
    <row r="107" spans="1:36">
      <c r="A107" s="45">
        <v>43862</v>
      </c>
      <c r="B107" s="20">
        <v>20</v>
      </c>
      <c r="C107" s="20"/>
      <c r="D107" s="18">
        <f t="shared" si="24"/>
        <v>335126.7</v>
      </c>
      <c r="E107" s="18">
        <f t="shared" si="25"/>
        <v>516071.05</v>
      </c>
      <c r="F107" s="18">
        <f t="shared" si="16"/>
        <v>222774.6</v>
      </c>
      <c r="G107" s="18">
        <f t="shared" si="17"/>
        <v>119148.95</v>
      </c>
      <c r="H107" s="18">
        <f t="shared" si="18"/>
        <v>35811.550000000003</v>
      </c>
      <c r="I107" s="18">
        <f t="shared" si="19"/>
        <v>393386.4</v>
      </c>
      <c r="J107" s="18">
        <f t="shared" si="20"/>
        <v>69942.2</v>
      </c>
      <c r="K107" s="18">
        <f t="shared" si="21"/>
        <v>3535.7</v>
      </c>
      <c r="L107" s="20"/>
      <c r="M107" s="18">
        <v>4455492</v>
      </c>
      <c r="N107" s="18">
        <v>2382979</v>
      </c>
      <c r="O107" s="18">
        <v>922564</v>
      </c>
      <c r="P107" s="18">
        <v>965114</v>
      </c>
      <c r="Q107" s="17"/>
      <c r="R107" s="18">
        <v>716231</v>
      </c>
      <c r="S107" s="18">
        <v>7867728</v>
      </c>
      <c r="T107" s="18">
        <v>3654159</v>
      </c>
      <c r="U107" s="18">
        <v>15500000</v>
      </c>
      <c r="V107" s="17"/>
      <c r="W107" s="18">
        <v>1398844</v>
      </c>
      <c r="X107" s="18">
        <v>70714</v>
      </c>
      <c r="Y107" s="18">
        <v>581890</v>
      </c>
      <c r="Z107" s="18">
        <v>176025</v>
      </c>
      <c r="AA107" s="17"/>
      <c r="AB107" s="18">
        <v>131967</v>
      </c>
      <c r="AC107" s="18">
        <v>0</v>
      </c>
      <c r="AD107" s="18">
        <v>330184</v>
      </c>
      <c r="AE107" s="18">
        <v>0</v>
      </c>
      <c r="AF107" s="17"/>
      <c r="AG107" s="18">
        <f t="shared" si="26"/>
        <v>17023955</v>
      </c>
      <c r="AH107" s="18">
        <v>2970780</v>
      </c>
      <c r="AI107" s="18">
        <f t="shared" si="27"/>
        <v>22129936</v>
      </c>
      <c r="AJ107" s="18">
        <v>6068065</v>
      </c>
    </row>
    <row r="108" spans="1:36">
      <c r="A108" s="45">
        <v>43891</v>
      </c>
      <c r="B108" s="20">
        <v>22</v>
      </c>
      <c r="C108" s="20"/>
      <c r="D108" s="18">
        <f t="shared" si="24"/>
        <v>514868.63636363635</v>
      </c>
      <c r="E108" s="18">
        <f t="shared" si="25"/>
        <v>460703.45454545453</v>
      </c>
      <c r="F108" s="18">
        <f t="shared" si="16"/>
        <v>312177.27272727271</v>
      </c>
      <c r="G108" s="18">
        <f t="shared" si="17"/>
        <v>103820.81818181818</v>
      </c>
      <c r="H108" s="18">
        <f t="shared" si="18"/>
        <v>114644.09090909091</v>
      </c>
      <c r="I108" s="18">
        <f t="shared" si="19"/>
        <v>348150.04545454547</v>
      </c>
      <c r="J108" s="18">
        <f t="shared" si="20"/>
        <v>72700.818181818177</v>
      </c>
      <c r="K108" s="18">
        <f t="shared" si="21"/>
        <v>8732.5909090909099</v>
      </c>
      <c r="L108" s="20"/>
      <c r="M108" s="18">
        <v>6867900</v>
      </c>
      <c r="N108" s="18">
        <v>2284058</v>
      </c>
      <c r="O108" s="18">
        <v>698639</v>
      </c>
      <c r="P108" s="18">
        <v>879276</v>
      </c>
      <c r="Q108" s="17"/>
      <c r="R108" s="18">
        <v>2522170</v>
      </c>
      <c r="S108" s="18">
        <v>7659301</v>
      </c>
      <c r="T108" s="18">
        <v>3275934</v>
      </c>
      <c r="U108" s="18">
        <v>14392008</v>
      </c>
      <c r="V108" s="17"/>
      <c r="W108" s="18">
        <v>1599418</v>
      </c>
      <c r="X108" s="18">
        <v>192117</v>
      </c>
      <c r="Y108" s="18">
        <v>522620</v>
      </c>
      <c r="Z108" s="18">
        <v>244048</v>
      </c>
      <c r="AA108" s="17"/>
      <c r="AB108" s="18">
        <v>337622</v>
      </c>
      <c r="AC108" s="18">
        <v>0</v>
      </c>
      <c r="AD108" s="18">
        <v>215837</v>
      </c>
      <c r="AE108" s="18">
        <v>0</v>
      </c>
      <c r="AF108" s="17"/>
      <c r="AG108" s="18">
        <f t="shared" si="26"/>
        <v>21462586</v>
      </c>
      <c r="AH108" s="18">
        <v>3538763</v>
      </c>
      <c r="AI108" s="18">
        <f t="shared" si="27"/>
        <v>20228362</v>
      </c>
      <c r="AJ108" s="18">
        <v>5240925</v>
      </c>
    </row>
    <row r="109" spans="1:36">
      <c r="A109" s="45">
        <v>43922</v>
      </c>
      <c r="B109" s="20">
        <v>20</v>
      </c>
      <c r="C109" s="20"/>
      <c r="D109" s="18">
        <f t="shared" si="24"/>
        <v>468802.55</v>
      </c>
      <c r="E109" s="18">
        <f t="shared" si="25"/>
        <v>304179.40000000002</v>
      </c>
      <c r="F109" s="18">
        <f t="shared" si="16"/>
        <v>115804.35</v>
      </c>
      <c r="G109" s="18">
        <f t="shared" si="17"/>
        <v>61655.5</v>
      </c>
      <c r="H109" s="18">
        <f t="shared" si="18"/>
        <v>288340.25</v>
      </c>
      <c r="I109" s="18">
        <f t="shared" si="19"/>
        <v>236485</v>
      </c>
      <c r="J109" s="18">
        <f t="shared" si="20"/>
        <v>62356.2</v>
      </c>
      <c r="K109" s="18">
        <f t="shared" si="21"/>
        <v>6038.9</v>
      </c>
      <c r="L109" s="20"/>
      <c r="M109" s="18">
        <v>2316087</v>
      </c>
      <c r="N109" s="18">
        <v>1233110</v>
      </c>
      <c r="O109" s="18">
        <v>659026</v>
      </c>
      <c r="P109" s="18">
        <v>870650</v>
      </c>
      <c r="Q109" s="17"/>
      <c r="R109" s="18">
        <v>5766805</v>
      </c>
      <c r="S109" s="18">
        <v>4729700</v>
      </c>
      <c r="T109" s="18">
        <v>4141837</v>
      </c>
      <c r="U109" s="18">
        <v>15254305</v>
      </c>
      <c r="V109" s="17"/>
      <c r="W109" s="18">
        <v>1247124</v>
      </c>
      <c r="X109" s="18">
        <v>120778</v>
      </c>
      <c r="Y109" s="18">
        <v>481712</v>
      </c>
      <c r="Z109" s="18">
        <v>218531</v>
      </c>
      <c r="AA109" s="17"/>
      <c r="AB109" s="18">
        <v>46035</v>
      </c>
      <c r="AC109" s="18">
        <v>0</v>
      </c>
      <c r="AD109" s="18">
        <v>222187</v>
      </c>
      <c r="AE109" s="18">
        <v>0</v>
      </c>
      <c r="AF109" s="17"/>
      <c r="AG109" s="18">
        <f t="shared" si="26"/>
        <v>15459639</v>
      </c>
      <c r="AH109" s="18">
        <v>1191352</v>
      </c>
      <c r="AI109" s="18">
        <f t="shared" si="27"/>
        <v>21848248</v>
      </c>
      <c r="AJ109" s="18">
        <v>5422948</v>
      </c>
    </row>
    <row r="110" spans="1:36">
      <c r="A110" s="45">
        <v>43952</v>
      </c>
      <c r="B110" s="20">
        <v>20</v>
      </c>
      <c r="C110" s="20"/>
      <c r="D110" s="18">
        <f t="shared" si="24"/>
        <v>363659.8</v>
      </c>
      <c r="E110" s="18">
        <f t="shared" si="25"/>
        <v>296749.3</v>
      </c>
      <c r="F110" s="18">
        <f t="shared" si="16"/>
        <v>124366.75</v>
      </c>
      <c r="G110" s="18">
        <f t="shared" si="17"/>
        <v>68579.149999999994</v>
      </c>
      <c r="H110" s="18">
        <f t="shared" si="18"/>
        <v>199807.2</v>
      </c>
      <c r="I110" s="18">
        <f t="shared" si="19"/>
        <v>224535.05</v>
      </c>
      <c r="J110" s="18">
        <f t="shared" si="20"/>
        <v>36977.599999999999</v>
      </c>
      <c r="K110" s="18">
        <f t="shared" si="21"/>
        <v>3635.1</v>
      </c>
      <c r="L110" s="20"/>
      <c r="M110" s="18">
        <v>2487335</v>
      </c>
      <c r="N110" s="18">
        <v>1371583</v>
      </c>
      <c r="O110" s="18">
        <v>796768</v>
      </c>
      <c r="P110" s="18">
        <v>924975</v>
      </c>
      <c r="Q110" s="17"/>
      <c r="R110" s="18">
        <v>3996144</v>
      </c>
      <c r="S110" s="18">
        <v>4490701</v>
      </c>
      <c r="T110" s="18">
        <v>2407619</v>
      </c>
      <c r="U110" s="18">
        <v>16408024</v>
      </c>
      <c r="V110" s="17"/>
      <c r="W110" s="18">
        <v>739552</v>
      </c>
      <c r="X110" s="18">
        <v>72702</v>
      </c>
      <c r="Y110" s="18">
        <v>475440</v>
      </c>
      <c r="Z110" s="18">
        <v>228566</v>
      </c>
      <c r="AA110" s="17"/>
      <c r="AB110" s="18">
        <v>50165</v>
      </c>
      <c r="AC110" s="18">
        <v>0</v>
      </c>
      <c r="AD110" s="18">
        <v>245542</v>
      </c>
      <c r="AE110" s="18">
        <v>0</v>
      </c>
      <c r="AF110" s="17"/>
      <c r="AG110" s="18">
        <f t="shared" si="26"/>
        <v>13208182</v>
      </c>
      <c r="AH110" s="18">
        <v>1477110</v>
      </c>
      <c r="AI110" s="18">
        <f t="shared" si="27"/>
        <v>21486934</v>
      </c>
      <c r="AJ110" s="18">
        <v>5747893</v>
      </c>
    </row>
    <row r="111" spans="1:36">
      <c r="A111" s="45">
        <v>43983</v>
      </c>
      <c r="B111" s="20">
        <v>22</v>
      </c>
      <c r="C111" s="20"/>
      <c r="D111" s="18">
        <f t="shared" si="24"/>
        <v>364448.72727272729</v>
      </c>
      <c r="E111" s="18">
        <f t="shared" si="25"/>
        <v>376884.45454545453</v>
      </c>
      <c r="F111" s="18">
        <f t="shared" si="16"/>
        <v>148971.27272727274</v>
      </c>
      <c r="G111" s="18">
        <f t="shared" si="17"/>
        <v>77591.045454545456</v>
      </c>
      <c r="H111" s="18">
        <f t="shared" si="18"/>
        <v>159559.18181818182</v>
      </c>
      <c r="I111" s="18">
        <f t="shared" si="19"/>
        <v>293776.04545454547</v>
      </c>
      <c r="J111" s="18">
        <f t="shared" si="20"/>
        <v>44337.181818181816</v>
      </c>
      <c r="K111" s="18">
        <f t="shared" si="21"/>
        <v>5517.363636363636</v>
      </c>
      <c r="L111" s="20"/>
      <c r="M111" s="18">
        <v>3277368</v>
      </c>
      <c r="N111" s="18">
        <v>1707003</v>
      </c>
      <c r="O111" s="18">
        <v>797930</v>
      </c>
      <c r="P111" s="18">
        <v>820622</v>
      </c>
      <c r="Q111" s="17"/>
      <c r="R111" s="18">
        <v>3510302</v>
      </c>
      <c r="S111" s="18">
        <v>6463073</v>
      </c>
      <c r="T111" s="18">
        <v>1235275</v>
      </c>
      <c r="U111" s="18">
        <v>14436204</v>
      </c>
      <c r="V111" s="17"/>
      <c r="W111" s="18">
        <v>975418</v>
      </c>
      <c r="X111" s="18">
        <v>121382</v>
      </c>
      <c r="Y111" s="18">
        <v>508982</v>
      </c>
      <c r="Z111" s="18">
        <v>268583</v>
      </c>
      <c r="AA111" s="17"/>
      <c r="AB111" s="18">
        <v>254784</v>
      </c>
      <c r="AC111" s="18">
        <v>0</v>
      </c>
      <c r="AD111" s="18">
        <v>191811</v>
      </c>
      <c r="AE111" s="18">
        <v>0</v>
      </c>
      <c r="AF111" s="17"/>
      <c r="AG111" s="18">
        <f t="shared" si="26"/>
        <v>16309330</v>
      </c>
      <c r="AH111" s="18">
        <v>2191892</v>
      </c>
      <c r="AI111" s="18">
        <f t="shared" si="27"/>
        <v>18259407</v>
      </c>
      <c r="AJ111" s="18">
        <v>5086991</v>
      </c>
    </row>
    <row r="112" spans="1:36">
      <c r="A112" s="45">
        <v>44013</v>
      </c>
      <c r="B112" s="20">
        <v>23</v>
      </c>
      <c r="C112" s="20"/>
      <c r="D112" s="18">
        <f t="shared" si="24"/>
        <v>256819.47826086957</v>
      </c>
      <c r="E112" s="18">
        <f t="shared" si="25"/>
        <v>274344.26086956525</v>
      </c>
      <c r="F112" s="18">
        <f t="shared" si="16"/>
        <v>125894.04347826086</v>
      </c>
      <c r="G112" s="18">
        <f t="shared" si="17"/>
        <v>68758.521739130432</v>
      </c>
      <c r="H112" s="18">
        <f t="shared" si="18"/>
        <v>75193.739130434784</v>
      </c>
      <c r="I112" s="18">
        <f t="shared" si="19"/>
        <v>199917.26086956522</v>
      </c>
      <c r="J112" s="18">
        <f t="shared" si="20"/>
        <v>54573.217391304344</v>
      </c>
      <c r="K112" s="18">
        <f t="shared" si="21"/>
        <v>5668.478260869565</v>
      </c>
      <c r="L112" s="20"/>
      <c r="M112" s="18">
        <v>2895563</v>
      </c>
      <c r="N112" s="18">
        <v>1581446</v>
      </c>
      <c r="O112" s="18">
        <v>819373</v>
      </c>
      <c r="P112" s="18">
        <v>890923</v>
      </c>
      <c r="Q112" s="17"/>
      <c r="R112" s="18">
        <v>1729456</v>
      </c>
      <c r="S112" s="18">
        <v>4598097</v>
      </c>
      <c r="T112" s="18">
        <v>1711100</v>
      </c>
      <c r="U112" s="18">
        <v>15588932</v>
      </c>
      <c r="V112" s="17"/>
      <c r="W112" s="18">
        <v>1255184</v>
      </c>
      <c r="X112" s="18">
        <v>130375</v>
      </c>
      <c r="Y112" s="18">
        <v>492990</v>
      </c>
      <c r="Z112" s="18">
        <v>290055</v>
      </c>
      <c r="AA112" s="17"/>
      <c r="AB112" s="18">
        <v>26645</v>
      </c>
      <c r="AC112" s="18">
        <v>0</v>
      </c>
      <c r="AD112" s="18">
        <v>191236</v>
      </c>
      <c r="AE112" s="18">
        <v>0</v>
      </c>
      <c r="AF112" s="17"/>
      <c r="AG112" s="18">
        <f t="shared" si="26"/>
        <v>12216766</v>
      </c>
      <c r="AH112" s="18">
        <v>1876882</v>
      </c>
      <c r="AI112" s="18">
        <f t="shared" si="27"/>
        <v>19984609</v>
      </c>
      <c r="AJ112" s="18">
        <v>5535888</v>
      </c>
    </row>
    <row r="113" spans="1:36">
      <c r="A113" s="45">
        <v>44044</v>
      </c>
      <c r="B113" s="20">
        <v>21</v>
      </c>
      <c r="C113" s="20"/>
      <c r="D113" s="18">
        <f t="shared" si="24"/>
        <v>302396.42857142858</v>
      </c>
      <c r="E113" s="18">
        <f t="shared" si="25"/>
        <v>253825.04761904763</v>
      </c>
      <c r="F113" s="18">
        <f t="shared" si="16"/>
        <v>119185.14285714286</v>
      </c>
      <c r="G113" s="18">
        <f t="shared" si="17"/>
        <v>62199.190476190473</v>
      </c>
      <c r="H113" s="18">
        <f t="shared" si="18"/>
        <v>124181.90476190476</v>
      </c>
      <c r="I113" s="18">
        <f t="shared" si="19"/>
        <v>188518.52380952382</v>
      </c>
      <c r="J113" s="18">
        <f t="shared" si="20"/>
        <v>54451.285714285717</v>
      </c>
      <c r="K113" s="18">
        <f t="shared" si="21"/>
        <v>3107.3333333333335</v>
      </c>
      <c r="L113" s="20"/>
      <c r="M113" s="18">
        <v>2502888</v>
      </c>
      <c r="N113" s="18">
        <v>1306183</v>
      </c>
      <c r="O113" s="18">
        <v>784173</v>
      </c>
      <c r="P113" s="18">
        <v>877919</v>
      </c>
      <c r="Q113" s="17"/>
      <c r="R113" s="18">
        <v>2607820</v>
      </c>
      <c r="S113" s="18">
        <v>3958889</v>
      </c>
      <c r="T113" s="18">
        <v>1044020</v>
      </c>
      <c r="U113" s="18">
        <v>16103643</v>
      </c>
      <c r="V113" s="17"/>
      <c r="W113" s="18">
        <v>1143477</v>
      </c>
      <c r="X113" s="18">
        <v>65254</v>
      </c>
      <c r="Y113" s="18">
        <v>501465</v>
      </c>
      <c r="Z113" s="18">
        <v>223454</v>
      </c>
      <c r="AA113" s="17"/>
      <c r="AB113" s="18">
        <v>96140</v>
      </c>
      <c r="AC113" s="18">
        <v>0</v>
      </c>
      <c r="AD113" s="18">
        <v>176536</v>
      </c>
      <c r="AE113" s="18">
        <v>0</v>
      </c>
      <c r="AF113" s="17"/>
      <c r="AG113" s="18">
        <f t="shared" si="26"/>
        <v>11680651</v>
      </c>
      <c r="AH113" s="18">
        <v>1225435</v>
      </c>
      <c r="AI113" s="18">
        <f t="shared" si="27"/>
        <v>19711210</v>
      </c>
      <c r="AJ113" s="18">
        <v>5761660</v>
      </c>
    </row>
    <row r="114" spans="1:36">
      <c r="A114" s="45">
        <v>44075</v>
      </c>
      <c r="B114" s="20">
        <v>22</v>
      </c>
      <c r="C114" s="20"/>
      <c r="D114" s="18">
        <f t="shared" si="24"/>
        <v>274262.63636363635</v>
      </c>
      <c r="E114" s="18">
        <f t="shared" si="25"/>
        <v>288528.04545454547</v>
      </c>
      <c r="F114" s="18">
        <f t="shared" si="16"/>
        <v>146175.86363636365</v>
      </c>
      <c r="G114" s="18">
        <f t="shared" si="17"/>
        <v>70643.227272727279</v>
      </c>
      <c r="H114" s="18">
        <f t="shared" si="18"/>
        <v>59373.272727272728</v>
      </c>
      <c r="I114" s="18">
        <f t="shared" si="19"/>
        <v>213460.31818181818</v>
      </c>
      <c r="J114" s="18">
        <f t="shared" si="20"/>
        <v>62597.045454545456</v>
      </c>
      <c r="K114" s="18">
        <f t="shared" si="21"/>
        <v>4424.5</v>
      </c>
      <c r="L114" s="20"/>
      <c r="M114" s="18">
        <v>3215869</v>
      </c>
      <c r="N114" s="18">
        <v>1554151</v>
      </c>
      <c r="O114" s="18">
        <v>770669</v>
      </c>
      <c r="P114" s="18">
        <v>832295</v>
      </c>
      <c r="Q114" s="17"/>
      <c r="R114" s="18">
        <v>1306212</v>
      </c>
      <c r="S114" s="18">
        <v>4696127</v>
      </c>
      <c r="T114" s="18">
        <v>742594</v>
      </c>
      <c r="U114" s="18">
        <v>15321204</v>
      </c>
      <c r="V114" s="17"/>
      <c r="W114" s="18">
        <v>1377135</v>
      </c>
      <c r="X114" s="18">
        <v>97339</v>
      </c>
      <c r="Y114" s="18">
        <v>581865</v>
      </c>
      <c r="Z114" s="18">
        <v>250271</v>
      </c>
      <c r="AA114" s="17"/>
      <c r="AB114" s="18">
        <v>134562</v>
      </c>
      <c r="AC114" s="18">
        <v>0</v>
      </c>
      <c r="AD114" s="18">
        <v>0</v>
      </c>
      <c r="AE114" s="18">
        <v>0</v>
      </c>
      <c r="AF114" s="17"/>
      <c r="AG114" s="18">
        <f t="shared" si="26"/>
        <v>12381395</v>
      </c>
      <c r="AH114" s="18">
        <v>1957068</v>
      </c>
      <c r="AI114" s="18">
        <f t="shared" si="27"/>
        <v>18498898</v>
      </c>
      <c r="AJ114" s="18">
        <v>5509557</v>
      </c>
    </row>
    <row r="115" spans="1:36">
      <c r="A115" s="45">
        <v>44105</v>
      </c>
      <c r="B115" s="20">
        <v>22</v>
      </c>
      <c r="C115" s="20"/>
      <c r="D115" s="18">
        <f t="shared" si="24"/>
        <v>282554.40909090912</v>
      </c>
      <c r="E115" s="18">
        <f t="shared" si="25"/>
        <v>311346.81818181818</v>
      </c>
      <c r="F115" s="18">
        <f t="shared" si="16"/>
        <v>135352.45454545456</v>
      </c>
      <c r="G115" s="18">
        <f t="shared" si="17"/>
        <v>68471.818181818177</v>
      </c>
      <c r="H115" s="18">
        <f t="shared" si="18"/>
        <v>59629.13636363636</v>
      </c>
      <c r="I115" s="18">
        <f t="shared" si="19"/>
        <v>232202.72727272726</v>
      </c>
      <c r="J115" s="18">
        <f t="shared" si="20"/>
        <v>87572.818181818177</v>
      </c>
      <c r="K115" s="18">
        <f t="shared" si="21"/>
        <v>10672.272727272728</v>
      </c>
      <c r="L115" s="20"/>
      <c r="M115" s="18">
        <v>2977754</v>
      </c>
      <c r="N115" s="18">
        <v>1506380</v>
      </c>
      <c r="O115" s="18">
        <v>789521</v>
      </c>
      <c r="P115" s="18">
        <v>853305</v>
      </c>
      <c r="Q115" s="17"/>
      <c r="R115" s="18">
        <v>1311841</v>
      </c>
      <c r="S115" s="18">
        <v>5108460</v>
      </c>
      <c r="T115" s="18">
        <v>1076825</v>
      </c>
      <c r="U115" s="18">
        <v>16843664</v>
      </c>
      <c r="V115" s="17"/>
      <c r="W115" s="18">
        <v>1926602</v>
      </c>
      <c r="X115" s="18">
        <v>234790</v>
      </c>
      <c r="Y115" s="18">
        <v>671298</v>
      </c>
      <c r="Z115" s="18">
        <v>298660</v>
      </c>
      <c r="AA115" s="17"/>
      <c r="AB115" s="18">
        <v>0</v>
      </c>
      <c r="AC115" s="18">
        <v>0</v>
      </c>
      <c r="AD115" s="18">
        <v>0</v>
      </c>
      <c r="AE115" s="18">
        <v>0</v>
      </c>
      <c r="AF115" s="17"/>
      <c r="AG115" s="18">
        <f t="shared" si="26"/>
        <v>13065827</v>
      </c>
      <c r="AH115" s="18">
        <v>2050282</v>
      </c>
      <c r="AI115" s="18">
        <f t="shared" si="27"/>
        <v>20533273</v>
      </c>
      <c r="AJ115" s="18">
        <v>6227436</v>
      </c>
    </row>
    <row r="116" spans="1:36">
      <c r="A116" s="45">
        <v>44136</v>
      </c>
      <c r="B116" s="20">
        <v>21</v>
      </c>
      <c r="C116" s="20"/>
      <c r="D116" s="18">
        <f t="shared" si="24"/>
        <v>241208.42857142858</v>
      </c>
      <c r="E116" s="18">
        <f t="shared" si="25"/>
        <v>449547.19047619047</v>
      </c>
      <c r="F116" s="18">
        <f t="shared" si="16"/>
        <v>142496.66666666666</v>
      </c>
      <c r="G116" s="18">
        <f t="shared" si="17"/>
        <v>79586.190476190473</v>
      </c>
      <c r="H116" s="18">
        <f t="shared" si="18"/>
        <v>26125.952380952382</v>
      </c>
      <c r="I116" s="18">
        <f t="shared" si="19"/>
        <v>364654.80952380953</v>
      </c>
      <c r="J116" s="18">
        <f t="shared" si="20"/>
        <v>72585.809523809527</v>
      </c>
      <c r="K116" s="18">
        <f t="shared" si="21"/>
        <v>5306.1904761904761</v>
      </c>
      <c r="L116" s="20"/>
      <c r="M116" s="18">
        <v>2992430</v>
      </c>
      <c r="N116" s="18">
        <v>1671310</v>
      </c>
      <c r="O116" s="18">
        <v>723308</v>
      </c>
      <c r="P116" s="18">
        <v>941136</v>
      </c>
      <c r="Q116" s="17"/>
      <c r="R116" s="18">
        <v>548645</v>
      </c>
      <c r="S116" s="18">
        <v>7657751</v>
      </c>
      <c r="T116" s="18">
        <v>878083</v>
      </c>
      <c r="U116" s="18">
        <v>18171793</v>
      </c>
      <c r="V116" s="17"/>
      <c r="W116" s="18">
        <v>1524302</v>
      </c>
      <c r="X116" s="18">
        <v>111430</v>
      </c>
      <c r="Y116" s="18">
        <v>712929</v>
      </c>
      <c r="Z116" s="18">
        <v>221339</v>
      </c>
      <c r="AA116" s="17"/>
      <c r="AB116" s="18">
        <v>0</v>
      </c>
      <c r="AC116" s="18">
        <v>0</v>
      </c>
      <c r="AD116" s="18">
        <v>0</v>
      </c>
      <c r="AE116" s="18">
        <v>0</v>
      </c>
      <c r="AF116" s="17"/>
      <c r="AG116" s="18">
        <f t="shared" si="26"/>
        <v>14505868</v>
      </c>
      <c r="AH116" s="18">
        <v>2310250</v>
      </c>
      <c r="AI116" s="18">
        <f t="shared" si="27"/>
        <v>21648588</v>
      </c>
      <c r="AJ116" s="18">
        <v>6632078</v>
      </c>
    </row>
    <row r="117" spans="1:36">
      <c r="A117" s="45">
        <v>44166</v>
      </c>
      <c r="B117" s="20">
        <v>22</v>
      </c>
      <c r="C117" s="20"/>
      <c r="D117" s="18">
        <f t="shared" si="24"/>
        <v>216444.86363636365</v>
      </c>
      <c r="E117" s="18">
        <f t="shared" si="25"/>
        <v>339113.31818181818</v>
      </c>
      <c r="F117" s="18">
        <f t="shared" si="16"/>
        <v>121999.13636363637</v>
      </c>
      <c r="G117" s="18">
        <f t="shared" si="17"/>
        <v>63060.86363636364</v>
      </c>
      <c r="H117" s="18">
        <f t="shared" si="18"/>
        <v>45348.409090909088</v>
      </c>
      <c r="I117" s="18">
        <f t="shared" si="19"/>
        <v>272512.54545454547</v>
      </c>
      <c r="J117" s="18">
        <f t="shared" si="20"/>
        <v>49097.318181818184</v>
      </c>
      <c r="K117" s="18">
        <f t="shared" si="21"/>
        <v>3539.909090909091</v>
      </c>
      <c r="L117" s="20"/>
      <c r="M117" s="18">
        <v>2683981</v>
      </c>
      <c r="N117" s="18">
        <v>1387339</v>
      </c>
      <c r="O117" s="18">
        <v>585114</v>
      </c>
      <c r="P117" s="18">
        <v>509702</v>
      </c>
      <c r="Q117" s="17"/>
      <c r="R117" s="18">
        <v>997665</v>
      </c>
      <c r="S117" s="18">
        <v>5995276</v>
      </c>
      <c r="T117" s="18">
        <v>646826</v>
      </c>
      <c r="U117" s="18">
        <v>12519273</v>
      </c>
      <c r="V117" s="17"/>
      <c r="W117" s="18">
        <v>1080141</v>
      </c>
      <c r="X117" s="18">
        <v>77878</v>
      </c>
      <c r="Y117" s="18">
        <v>651780</v>
      </c>
      <c r="Z117" s="18">
        <v>244407</v>
      </c>
      <c r="AA117" s="17"/>
      <c r="AB117" s="18">
        <v>0</v>
      </c>
      <c r="AC117" s="18">
        <v>0</v>
      </c>
      <c r="AD117" s="18">
        <v>0</v>
      </c>
      <c r="AE117" s="18">
        <v>0</v>
      </c>
      <c r="AF117" s="17"/>
      <c r="AG117" s="18">
        <f t="shared" si="26"/>
        <v>12222280</v>
      </c>
      <c r="AH117" s="18">
        <v>1611750</v>
      </c>
      <c r="AI117" s="18">
        <f t="shared" si="27"/>
        <v>15157102</v>
      </c>
      <c r="AJ117" s="18">
        <v>4019464</v>
      </c>
    </row>
    <row r="118" spans="1:36">
      <c r="A118" s="45">
        <v>44197</v>
      </c>
      <c r="B118" s="20">
        <v>20</v>
      </c>
      <c r="C118" s="20"/>
      <c r="D118" s="18">
        <f t="shared" si="24"/>
        <v>288092.59999999998</v>
      </c>
      <c r="E118" s="18">
        <f t="shared" si="25"/>
        <v>429571.1</v>
      </c>
      <c r="F118" s="18">
        <f t="shared" ref="F118:F121" si="28">M118/$B118</f>
        <v>134505.29999999999</v>
      </c>
      <c r="G118" s="18">
        <f t="shared" ref="G118:G121" si="29">N118/$B118</f>
        <v>82873.399999999994</v>
      </c>
      <c r="H118" s="18">
        <f t="shared" ref="H118:H121" si="30">R118/$B118</f>
        <v>50979.7</v>
      </c>
      <c r="I118" s="18">
        <f t="shared" ref="I118:I121" si="31">S118/$B118</f>
        <v>331932.7</v>
      </c>
      <c r="J118" s="18">
        <f t="shared" ref="J118:J121" si="32">W118/$B118</f>
        <v>102607.6</v>
      </c>
      <c r="K118" s="18">
        <f t="shared" ref="K118:K121" si="33">X118/$B118</f>
        <v>14765</v>
      </c>
      <c r="L118" s="20"/>
      <c r="M118" s="18">
        <v>2690106</v>
      </c>
      <c r="N118" s="18">
        <v>1657468</v>
      </c>
      <c r="O118" s="18">
        <v>603703</v>
      </c>
      <c r="P118" s="18">
        <v>590641</v>
      </c>
      <c r="Q118" s="17"/>
      <c r="R118" s="18">
        <v>1019594</v>
      </c>
      <c r="S118" s="18">
        <v>6638654</v>
      </c>
      <c r="T118" s="18">
        <v>1043585</v>
      </c>
      <c r="U118" s="18">
        <v>14581352</v>
      </c>
      <c r="V118" s="17"/>
      <c r="W118" s="18">
        <v>2052152</v>
      </c>
      <c r="X118" s="18">
        <v>295300</v>
      </c>
      <c r="Y118" s="18">
        <v>749224</v>
      </c>
      <c r="Z118" s="18">
        <v>335178</v>
      </c>
      <c r="AA118" s="17"/>
      <c r="AB118" s="18">
        <v>0</v>
      </c>
      <c r="AC118" s="18">
        <v>0</v>
      </c>
      <c r="AD118" s="18">
        <v>0</v>
      </c>
      <c r="AE118" s="18">
        <v>0</v>
      </c>
      <c r="AF118" s="17"/>
      <c r="AG118" s="18">
        <f t="shared" si="26"/>
        <v>14353274</v>
      </c>
      <c r="AH118" s="18">
        <v>2017180</v>
      </c>
      <c r="AI118" s="18">
        <f t="shared" si="27"/>
        <v>17903683</v>
      </c>
      <c r="AJ118" s="18">
        <v>4774131</v>
      </c>
    </row>
    <row r="119" spans="1:36">
      <c r="A119" s="45">
        <v>44228</v>
      </c>
      <c r="B119" s="20">
        <v>20</v>
      </c>
      <c r="C119" s="20"/>
      <c r="D119" s="18">
        <f t="shared" si="24"/>
        <v>232000.4</v>
      </c>
      <c r="E119" s="18">
        <f t="shared" si="25"/>
        <v>425788.75</v>
      </c>
      <c r="F119" s="18">
        <f t="shared" si="28"/>
        <v>113259.95</v>
      </c>
      <c r="G119" s="18">
        <f t="shared" si="29"/>
        <v>73291.899999999994</v>
      </c>
      <c r="H119" s="18">
        <f t="shared" si="30"/>
        <v>48651.3</v>
      </c>
      <c r="I119" s="18">
        <f t="shared" si="31"/>
        <v>348273.45</v>
      </c>
      <c r="J119" s="18">
        <f t="shared" si="32"/>
        <v>70089.149999999994</v>
      </c>
      <c r="K119" s="18">
        <f t="shared" si="33"/>
        <v>4223.3999999999996</v>
      </c>
      <c r="L119" s="20"/>
      <c r="M119" s="18">
        <v>2265199</v>
      </c>
      <c r="N119" s="18">
        <v>1465838</v>
      </c>
      <c r="O119" s="18">
        <v>573311</v>
      </c>
      <c r="P119" s="18">
        <v>645671</v>
      </c>
      <c r="Q119" s="17"/>
      <c r="R119" s="18">
        <v>973026</v>
      </c>
      <c r="S119" s="18">
        <v>6965469</v>
      </c>
      <c r="T119" s="18">
        <v>1641436</v>
      </c>
      <c r="U119" s="18">
        <v>15734667</v>
      </c>
      <c r="V119" s="17"/>
      <c r="W119" s="18">
        <v>1401783</v>
      </c>
      <c r="X119" s="18">
        <v>84468</v>
      </c>
      <c r="Y119" s="18">
        <v>674004</v>
      </c>
      <c r="Z119" s="18">
        <v>220200</v>
      </c>
      <c r="AA119" s="17"/>
      <c r="AB119" s="18">
        <v>0</v>
      </c>
      <c r="AC119" s="18">
        <v>0</v>
      </c>
      <c r="AD119" s="18">
        <v>0</v>
      </c>
      <c r="AE119" s="18">
        <v>0</v>
      </c>
      <c r="AF119" s="17"/>
      <c r="AG119" s="18">
        <f t="shared" si="26"/>
        <v>13155783</v>
      </c>
      <c r="AH119" s="18">
        <v>2095384</v>
      </c>
      <c r="AI119" s="18">
        <f t="shared" si="27"/>
        <v>19489289</v>
      </c>
      <c r="AJ119" s="18">
        <v>5228201</v>
      </c>
    </row>
    <row r="120" spans="1:36">
      <c r="A120" s="45">
        <v>44256</v>
      </c>
      <c r="B120" s="20">
        <v>23</v>
      </c>
      <c r="C120" s="20"/>
      <c r="D120" s="18">
        <f t="shared" si="24"/>
        <v>259235.08695652173</v>
      </c>
      <c r="E120" s="18">
        <f t="shared" si="25"/>
        <v>401874.08695652173</v>
      </c>
      <c r="F120" s="18">
        <f t="shared" si="28"/>
        <v>118509.04347826086</v>
      </c>
      <c r="G120" s="18">
        <f t="shared" si="29"/>
        <v>73540.086956521744</v>
      </c>
      <c r="H120" s="18">
        <f t="shared" si="30"/>
        <v>83699.217391304352</v>
      </c>
      <c r="I120" s="18">
        <f t="shared" si="31"/>
        <v>323102.17391304346</v>
      </c>
      <c r="J120" s="18">
        <f t="shared" si="32"/>
        <v>57026.82608695652</v>
      </c>
      <c r="K120" s="18">
        <f t="shared" si="33"/>
        <v>5231.826086956522</v>
      </c>
      <c r="L120" s="20"/>
      <c r="M120" s="18">
        <v>2725708</v>
      </c>
      <c r="N120" s="18">
        <v>1691422</v>
      </c>
      <c r="O120" s="18">
        <v>616406</v>
      </c>
      <c r="P120" s="18">
        <v>620776</v>
      </c>
      <c r="Q120" s="17"/>
      <c r="R120" s="18">
        <v>1925082</v>
      </c>
      <c r="S120" s="18">
        <v>7431350</v>
      </c>
      <c r="T120" s="18">
        <v>1652069</v>
      </c>
      <c r="U120" s="18">
        <v>14925362</v>
      </c>
      <c r="V120" s="17"/>
      <c r="W120" s="18">
        <v>1311617</v>
      </c>
      <c r="X120" s="18">
        <v>120332</v>
      </c>
      <c r="Y120" s="18">
        <v>707098</v>
      </c>
      <c r="Z120" s="18">
        <v>267238</v>
      </c>
      <c r="AA120" s="17"/>
      <c r="AB120" s="18">
        <v>0</v>
      </c>
      <c r="AC120" s="18">
        <v>0</v>
      </c>
      <c r="AD120" s="18">
        <v>0</v>
      </c>
      <c r="AE120" s="18">
        <v>0</v>
      </c>
      <c r="AF120" s="17"/>
      <c r="AG120" s="18">
        <f t="shared" si="26"/>
        <v>15205511</v>
      </c>
      <c r="AH120" s="18">
        <v>2669482</v>
      </c>
      <c r="AI120" s="18">
        <f t="shared" si="27"/>
        <v>18788949</v>
      </c>
      <c r="AJ120" s="18">
        <v>5281810</v>
      </c>
    </row>
    <row r="121" spans="1:36">
      <c r="A121" s="45">
        <v>44287</v>
      </c>
      <c r="B121" s="20">
        <v>20</v>
      </c>
      <c r="C121" s="20"/>
      <c r="D121" s="18">
        <f t="shared" si="24"/>
        <v>325023.34999999998</v>
      </c>
      <c r="E121" s="18">
        <f t="shared" si="25"/>
        <v>363031.15</v>
      </c>
      <c r="F121" s="18">
        <f t="shared" si="28"/>
        <v>123491.8</v>
      </c>
      <c r="G121" s="18">
        <f t="shared" si="29"/>
        <v>59258.75</v>
      </c>
      <c r="H121" s="18">
        <f t="shared" si="30"/>
        <v>120137.05</v>
      </c>
      <c r="I121" s="18">
        <f t="shared" si="31"/>
        <v>295264.65000000002</v>
      </c>
      <c r="J121" s="18">
        <f t="shared" si="32"/>
        <v>81394.5</v>
      </c>
      <c r="K121" s="18">
        <f t="shared" si="33"/>
        <v>8507.75</v>
      </c>
      <c r="L121" s="20"/>
      <c r="M121" s="18">
        <v>2469836</v>
      </c>
      <c r="N121" s="18">
        <v>1185175</v>
      </c>
      <c r="O121" s="18">
        <v>656333</v>
      </c>
      <c r="P121" s="18">
        <v>628116</v>
      </c>
      <c r="Q121" s="17"/>
      <c r="R121" s="18">
        <v>2402741</v>
      </c>
      <c r="S121" s="18">
        <v>5905293</v>
      </c>
      <c r="T121" s="18">
        <v>2846732</v>
      </c>
      <c r="U121" s="18">
        <v>16411642</v>
      </c>
      <c r="V121" s="17"/>
      <c r="W121" s="18">
        <v>1627890</v>
      </c>
      <c r="X121" s="18">
        <v>170155</v>
      </c>
      <c r="Y121" s="18">
        <v>650603</v>
      </c>
      <c r="Z121" s="18">
        <v>214675</v>
      </c>
      <c r="AA121" s="17"/>
      <c r="AB121" s="18">
        <v>0</v>
      </c>
      <c r="AC121" s="18">
        <v>0</v>
      </c>
      <c r="AD121" s="18">
        <v>0</v>
      </c>
      <c r="AE121" s="18">
        <v>0</v>
      </c>
      <c r="AF121" s="17"/>
      <c r="AG121" s="18">
        <f t="shared" si="26"/>
        <v>13761090</v>
      </c>
      <c r="AH121" s="18">
        <v>1691700</v>
      </c>
      <c r="AI121" s="18">
        <f t="shared" si="27"/>
        <v>21408101</v>
      </c>
      <c r="AJ121" s="18">
        <v>5606787</v>
      </c>
    </row>
    <row r="122" spans="1:36">
      <c r="A122" s="45">
        <v>44317</v>
      </c>
      <c r="B122" s="20">
        <v>21</v>
      </c>
      <c r="C122" s="20"/>
      <c r="D122" s="18">
        <f t="shared" si="24"/>
        <v>365466.80952380953</v>
      </c>
      <c r="E122" s="18">
        <f t="shared" si="25"/>
        <v>424955.95238095237</v>
      </c>
      <c r="F122" s="18">
        <f t="shared" ref="F122:F133" si="34">M122/$B122</f>
        <v>154613.47619047618</v>
      </c>
      <c r="G122" s="18">
        <f t="shared" ref="G122:G133" si="35">N122/$B122</f>
        <v>75342.476190476184</v>
      </c>
      <c r="H122" s="18">
        <f t="shared" ref="H122:H133" si="36">R122/$B122</f>
        <v>147617</v>
      </c>
      <c r="I122" s="18">
        <f t="shared" ref="I122:I133" si="37">S122/$B122</f>
        <v>342084.80952380953</v>
      </c>
      <c r="J122" s="18">
        <f t="shared" ref="J122:J133" si="38">W122/$B122</f>
        <v>63236.333333333336</v>
      </c>
      <c r="K122" s="18">
        <f t="shared" ref="K122:K133" si="39">X122/$B122</f>
        <v>7528.666666666667</v>
      </c>
      <c r="L122" s="20"/>
      <c r="M122" s="18">
        <v>3246883</v>
      </c>
      <c r="N122" s="18">
        <v>1582192</v>
      </c>
      <c r="O122" s="18">
        <v>785691</v>
      </c>
      <c r="P122" s="18">
        <v>939806</v>
      </c>
      <c r="Q122" s="17"/>
      <c r="R122" s="18">
        <v>3099957</v>
      </c>
      <c r="S122" s="18">
        <v>7183781</v>
      </c>
      <c r="T122" s="18">
        <v>2516372</v>
      </c>
      <c r="U122" s="18">
        <v>21906737</v>
      </c>
      <c r="V122" s="17"/>
      <c r="W122" s="18">
        <v>1327963</v>
      </c>
      <c r="X122" s="18">
        <v>158102</v>
      </c>
      <c r="Y122" s="18">
        <v>625772</v>
      </c>
      <c r="Z122" s="18">
        <v>262779</v>
      </c>
      <c r="AA122" s="17"/>
      <c r="AB122" s="18">
        <v>0</v>
      </c>
      <c r="AC122" s="18">
        <v>0</v>
      </c>
      <c r="AD122" s="18">
        <v>0</v>
      </c>
      <c r="AE122" s="18">
        <v>0</v>
      </c>
      <c r="AF122" s="17"/>
      <c r="AG122" s="18">
        <f t="shared" si="26"/>
        <v>16598878</v>
      </c>
      <c r="AH122" s="18">
        <v>2100046</v>
      </c>
      <c r="AI122" s="18">
        <f t="shared" si="27"/>
        <v>27037157</v>
      </c>
      <c r="AJ122" s="18">
        <v>5761434</v>
      </c>
    </row>
    <row r="123" spans="1:36">
      <c r="A123" s="45">
        <v>44348</v>
      </c>
      <c r="B123" s="20">
        <v>22</v>
      </c>
      <c r="C123" s="20"/>
      <c r="D123" s="18">
        <f t="shared" si="24"/>
        <v>373567.5</v>
      </c>
      <c r="E123" s="18">
        <f t="shared" si="25"/>
        <v>363468.13636363635</v>
      </c>
      <c r="F123" s="18">
        <f t="shared" si="34"/>
        <v>155509.72727272726</v>
      </c>
      <c r="G123" s="18">
        <f t="shared" si="35"/>
        <v>61571.272727272728</v>
      </c>
      <c r="H123" s="18">
        <f t="shared" si="36"/>
        <v>160073.72727272726</v>
      </c>
      <c r="I123" s="18">
        <f t="shared" si="37"/>
        <v>295313.5</v>
      </c>
      <c r="J123" s="18">
        <f t="shared" si="38"/>
        <v>57984.045454545456</v>
      </c>
      <c r="K123" s="18">
        <f t="shared" si="39"/>
        <v>6583.363636363636</v>
      </c>
      <c r="L123" s="20"/>
      <c r="M123" s="18">
        <v>3421214</v>
      </c>
      <c r="N123" s="18">
        <v>1354568</v>
      </c>
      <c r="O123" s="18">
        <v>738527</v>
      </c>
      <c r="P123" s="18">
        <v>831793</v>
      </c>
      <c r="Q123" s="17"/>
      <c r="R123" s="18">
        <v>3521622</v>
      </c>
      <c r="S123" s="18">
        <v>6496897</v>
      </c>
      <c r="T123" s="18">
        <v>2059049</v>
      </c>
      <c r="U123" s="18">
        <v>18719268</v>
      </c>
      <c r="V123" s="17"/>
      <c r="W123" s="18">
        <v>1275649</v>
      </c>
      <c r="X123" s="18">
        <v>144834</v>
      </c>
      <c r="Y123" s="18">
        <v>683545</v>
      </c>
      <c r="Z123" s="18">
        <v>305130</v>
      </c>
      <c r="AA123" s="17"/>
      <c r="AB123" s="18">
        <v>0</v>
      </c>
      <c r="AC123" s="18">
        <v>0</v>
      </c>
      <c r="AD123" s="18">
        <v>0</v>
      </c>
      <c r="AE123" s="18">
        <v>0</v>
      </c>
      <c r="AF123" s="17"/>
      <c r="AG123" s="18">
        <f t="shared" si="26"/>
        <v>16214784</v>
      </c>
      <c r="AH123" s="18">
        <v>2048115</v>
      </c>
      <c r="AI123" s="18">
        <f t="shared" si="27"/>
        <v>23337312</v>
      </c>
      <c r="AJ123" s="18">
        <v>4959768</v>
      </c>
    </row>
    <row r="124" spans="1:36">
      <c r="A124" s="45">
        <v>44378</v>
      </c>
      <c r="B124" s="20">
        <v>22</v>
      </c>
      <c r="C124" s="20"/>
      <c r="D124" s="18">
        <f t="shared" si="24"/>
        <v>273047.72727272729</v>
      </c>
      <c r="E124" s="18">
        <f t="shared" si="25"/>
        <v>358450.90909090912</v>
      </c>
      <c r="F124" s="18">
        <f t="shared" si="34"/>
        <v>148056.27272727274</v>
      </c>
      <c r="G124" s="18">
        <f t="shared" si="35"/>
        <v>71024.409090909088</v>
      </c>
      <c r="H124" s="18">
        <f t="shared" si="36"/>
        <v>55442.272727272728</v>
      </c>
      <c r="I124" s="18">
        <f t="shared" si="37"/>
        <v>279505.59090909088</v>
      </c>
      <c r="J124" s="18">
        <f t="shared" si="38"/>
        <v>69549.181818181823</v>
      </c>
      <c r="K124" s="18">
        <f t="shared" si="39"/>
        <v>7920.909090909091</v>
      </c>
      <c r="L124" s="20"/>
      <c r="M124" s="18">
        <v>3257238</v>
      </c>
      <c r="N124" s="18">
        <v>1562537</v>
      </c>
      <c r="O124" s="18">
        <v>757894</v>
      </c>
      <c r="P124" s="18">
        <v>875811</v>
      </c>
      <c r="Q124" s="17"/>
      <c r="R124" s="18">
        <v>1219730</v>
      </c>
      <c r="S124" s="18">
        <v>6149123</v>
      </c>
      <c r="T124" s="18">
        <v>1545774</v>
      </c>
      <c r="U124" s="18">
        <v>19866439</v>
      </c>
      <c r="V124" s="17"/>
      <c r="W124" s="18">
        <v>1530082</v>
      </c>
      <c r="X124" s="18">
        <v>174260</v>
      </c>
      <c r="Y124" s="18">
        <v>673439</v>
      </c>
      <c r="Z124" s="18">
        <v>351130</v>
      </c>
      <c r="AA124" s="17"/>
      <c r="AB124" s="18">
        <v>0</v>
      </c>
      <c r="AC124" s="18">
        <v>0</v>
      </c>
      <c r="AD124" s="18">
        <v>0</v>
      </c>
      <c r="AE124" s="18">
        <v>0</v>
      </c>
      <c r="AF124" s="17"/>
      <c r="AG124" s="18">
        <f t="shared" si="26"/>
        <v>13892970</v>
      </c>
      <c r="AH124" s="18">
        <v>1603973</v>
      </c>
      <c r="AI124" s="18">
        <f t="shared" si="27"/>
        <v>24070487</v>
      </c>
      <c r="AJ124" s="18">
        <v>5378370</v>
      </c>
    </row>
    <row r="125" spans="1:36">
      <c r="A125" s="45">
        <v>44409</v>
      </c>
      <c r="B125" s="20">
        <v>22</v>
      </c>
      <c r="C125" s="20"/>
      <c r="D125" s="18">
        <f t="shared" si="24"/>
        <v>236051.13636363635</v>
      </c>
      <c r="E125" s="18">
        <f t="shared" si="25"/>
        <v>338309.45454545453</v>
      </c>
      <c r="F125" s="18">
        <f t="shared" si="34"/>
        <v>127628.40909090909</v>
      </c>
      <c r="G125" s="18">
        <f t="shared" si="35"/>
        <v>65105.272727272728</v>
      </c>
      <c r="H125" s="18">
        <f t="shared" si="36"/>
        <v>26310.727272727272</v>
      </c>
      <c r="I125" s="18">
        <f t="shared" si="37"/>
        <v>260340.36363636365</v>
      </c>
      <c r="J125" s="18">
        <f t="shared" si="38"/>
        <v>82112</v>
      </c>
      <c r="K125" s="18">
        <f t="shared" si="39"/>
        <v>12863.818181818182</v>
      </c>
      <c r="L125" s="20"/>
      <c r="M125" s="18">
        <v>2807825</v>
      </c>
      <c r="N125" s="18">
        <v>1432316</v>
      </c>
      <c r="O125" s="18">
        <v>779267</v>
      </c>
      <c r="P125" s="18">
        <v>943067</v>
      </c>
      <c r="Q125" s="17"/>
      <c r="R125" s="18">
        <v>578836</v>
      </c>
      <c r="S125" s="18">
        <v>5727488</v>
      </c>
      <c r="T125" s="18">
        <v>1588951</v>
      </c>
      <c r="U125" s="18">
        <v>20651379</v>
      </c>
      <c r="V125" s="17"/>
      <c r="W125" s="18">
        <v>1806464</v>
      </c>
      <c r="X125" s="18">
        <v>283004</v>
      </c>
      <c r="Y125" s="18">
        <v>713104</v>
      </c>
      <c r="Z125" s="18">
        <v>331808</v>
      </c>
      <c r="AA125" s="17"/>
      <c r="AB125" s="18">
        <v>0</v>
      </c>
      <c r="AC125" s="18">
        <v>0</v>
      </c>
      <c r="AD125" s="18">
        <v>0</v>
      </c>
      <c r="AE125" s="18">
        <v>0</v>
      </c>
      <c r="AF125" s="17"/>
      <c r="AG125" s="18">
        <f t="shared" si="26"/>
        <v>12635933</v>
      </c>
      <c r="AH125" s="18">
        <v>1228327</v>
      </c>
      <c r="AI125" s="18">
        <f t="shared" si="27"/>
        <v>25007576</v>
      </c>
      <c r="AJ125" s="18">
        <v>5620577</v>
      </c>
    </row>
    <row r="126" spans="1:36">
      <c r="A126" s="45">
        <v>44440</v>
      </c>
      <c r="B126" s="20">
        <v>22</v>
      </c>
      <c r="C126" s="20"/>
      <c r="D126" s="18">
        <f t="shared" si="24"/>
        <v>357174.31818181818</v>
      </c>
      <c r="E126" s="18">
        <f t="shared" si="25"/>
        <v>436578.77272727271</v>
      </c>
      <c r="F126" s="18">
        <f t="shared" si="34"/>
        <v>172729.18181818182</v>
      </c>
      <c r="G126" s="18">
        <f t="shared" si="35"/>
        <v>78999.090909090912</v>
      </c>
      <c r="H126" s="18">
        <f t="shared" si="36"/>
        <v>115721.09090909091</v>
      </c>
      <c r="I126" s="18">
        <f t="shared" si="37"/>
        <v>350210.5</v>
      </c>
      <c r="J126" s="18">
        <f t="shared" si="38"/>
        <v>68724.045454545456</v>
      </c>
      <c r="K126" s="18">
        <f t="shared" si="39"/>
        <v>7369.181818181818</v>
      </c>
      <c r="L126" s="20"/>
      <c r="M126" s="18">
        <v>3800042</v>
      </c>
      <c r="N126" s="18">
        <v>1737980</v>
      </c>
      <c r="O126" s="18">
        <v>785129</v>
      </c>
      <c r="P126" s="18">
        <v>907218</v>
      </c>
      <c r="Q126" s="17"/>
      <c r="R126" s="18">
        <v>2545864</v>
      </c>
      <c r="S126" s="18">
        <v>7704631</v>
      </c>
      <c r="T126" s="18">
        <v>1915961</v>
      </c>
      <c r="U126" s="18">
        <v>19783273</v>
      </c>
      <c r="V126" s="17"/>
      <c r="W126" s="18">
        <v>1511929</v>
      </c>
      <c r="X126" s="18">
        <v>162122</v>
      </c>
      <c r="Y126" s="18">
        <v>716094</v>
      </c>
      <c r="Z126" s="18">
        <v>395191</v>
      </c>
      <c r="AA126" s="17"/>
      <c r="AB126" s="18">
        <v>0</v>
      </c>
      <c r="AC126" s="18">
        <v>0</v>
      </c>
      <c r="AD126" s="18">
        <v>0</v>
      </c>
      <c r="AE126" s="18">
        <v>0</v>
      </c>
      <c r="AF126" s="17"/>
      <c r="AG126" s="18">
        <f t="shared" si="26"/>
        <v>17462568</v>
      </c>
      <c r="AH126" s="18">
        <v>2543947</v>
      </c>
      <c r="AI126" s="18">
        <f t="shared" si="27"/>
        <v>24502866</v>
      </c>
      <c r="AJ126" s="18">
        <v>5724278</v>
      </c>
    </row>
    <row r="127" spans="1:36">
      <c r="A127" s="45">
        <v>44470</v>
      </c>
      <c r="B127" s="20">
        <v>21</v>
      </c>
      <c r="C127" s="20"/>
      <c r="D127" s="18">
        <f t="shared" si="24"/>
        <v>254878.38095238095</v>
      </c>
      <c r="E127" s="18">
        <f t="shared" si="25"/>
        <v>438301.09523809527</v>
      </c>
      <c r="F127" s="18">
        <f t="shared" si="34"/>
        <v>140163.90476190476</v>
      </c>
      <c r="G127" s="18">
        <f t="shared" si="35"/>
        <v>68849.28571428571</v>
      </c>
      <c r="H127" s="18">
        <f t="shared" si="36"/>
        <v>34169.380952380954</v>
      </c>
      <c r="I127" s="18">
        <f t="shared" si="37"/>
        <v>356067.66666666669</v>
      </c>
      <c r="J127" s="18">
        <f t="shared" si="38"/>
        <v>80545.095238095237</v>
      </c>
      <c r="K127" s="18">
        <f t="shared" si="39"/>
        <v>13384.142857142857</v>
      </c>
      <c r="L127" s="20"/>
      <c r="M127" s="18">
        <v>2943442</v>
      </c>
      <c r="N127" s="18">
        <v>1445835</v>
      </c>
      <c r="O127" s="18">
        <v>785008</v>
      </c>
      <c r="P127" s="18">
        <v>882127</v>
      </c>
      <c r="Q127" s="17"/>
      <c r="R127" s="18">
        <v>717557</v>
      </c>
      <c r="S127" s="18">
        <v>7477421</v>
      </c>
      <c r="T127" s="18">
        <v>1546751</v>
      </c>
      <c r="U127" s="18">
        <v>21550209</v>
      </c>
      <c r="V127" s="17"/>
      <c r="W127" s="18">
        <v>1691447</v>
      </c>
      <c r="X127" s="18">
        <v>281067</v>
      </c>
      <c r="Y127" s="18">
        <v>683104</v>
      </c>
      <c r="Z127" s="18">
        <v>457914</v>
      </c>
      <c r="AA127" s="17"/>
      <c r="AB127" s="18">
        <v>0</v>
      </c>
      <c r="AC127" s="18">
        <v>0</v>
      </c>
      <c r="AD127" s="18">
        <v>0</v>
      </c>
      <c r="AE127" s="18">
        <v>0</v>
      </c>
      <c r="AF127" s="17"/>
      <c r="AG127" s="18">
        <f t="shared" si="26"/>
        <v>14556769</v>
      </c>
      <c r="AH127" s="18">
        <v>2152386</v>
      </c>
      <c r="AI127" s="18">
        <f t="shared" si="27"/>
        <v>25905113</v>
      </c>
      <c r="AJ127" s="18">
        <v>6159815</v>
      </c>
    </row>
    <row r="128" spans="1:36">
      <c r="A128" s="45">
        <v>44501</v>
      </c>
      <c r="B128" s="20">
        <v>22</v>
      </c>
      <c r="C128" s="20"/>
      <c r="D128" s="18">
        <f t="shared" si="24"/>
        <v>270861.63636363635</v>
      </c>
      <c r="E128" s="18">
        <f t="shared" si="25"/>
        <v>582372.95454545459</v>
      </c>
      <c r="F128" s="18">
        <f t="shared" si="34"/>
        <v>145031.68181818182</v>
      </c>
      <c r="G128" s="18">
        <f t="shared" si="35"/>
        <v>74491.681818181823</v>
      </c>
      <c r="H128" s="18">
        <f t="shared" si="36"/>
        <v>33517.545454545456</v>
      </c>
      <c r="I128" s="18">
        <f t="shared" si="37"/>
        <v>490529.04545454547</v>
      </c>
      <c r="J128" s="18">
        <f t="shared" si="38"/>
        <v>92312.409090909088</v>
      </c>
      <c r="K128" s="18">
        <f t="shared" si="39"/>
        <v>17352.227272727272</v>
      </c>
      <c r="L128" s="20"/>
      <c r="M128" s="18">
        <v>3190697</v>
      </c>
      <c r="N128" s="18">
        <v>1638817</v>
      </c>
      <c r="O128" s="18">
        <v>771594</v>
      </c>
      <c r="P128" s="18">
        <v>977425</v>
      </c>
      <c r="Q128" s="17"/>
      <c r="R128" s="18">
        <v>737386</v>
      </c>
      <c r="S128" s="18">
        <v>10791639</v>
      </c>
      <c r="T128" s="18">
        <v>1499773</v>
      </c>
      <c r="U128" s="18">
        <v>26383599</v>
      </c>
      <c r="V128" s="17"/>
      <c r="W128" s="18">
        <v>2030873</v>
      </c>
      <c r="X128" s="18">
        <v>381749</v>
      </c>
      <c r="Y128" s="18">
        <v>772880</v>
      </c>
      <c r="Z128" s="18">
        <v>365200</v>
      </c>
      <c r="AA128" s="17"/>
      <c r="AB128" s="18">
        <v>0</v>
      </c>
      <c r="AC128" s="18">
        <v>0</v>
      </c>
      <c r="AD128" s="18">
        <v>0</v>
      </c>
      <c r="AE128" s="18">
        <v>0</v>
      </c>
      <c r="AF128" s="17"/>
      <c r="AG128" s="18">
        <f t="shared" si="26"/>
        <v>18771161</v>
      </c>
      <c r="AH128" s="18">
        <v>2434466</v>
      </c>
      <c r="AI128" s="18">
        <f t="shared" si="27"/>
        <v>30770471</v>
      </c>
      <c r="AJ128" s="18">
        <v>6955603</v>
      </c>
    </row>
    <row r="129" spans="1:36">
      <c r="A129" s="45">
        <v>44531</v>
      </c>
      <c r="B129" s="20">
        <v>23</v>
      </c>
      <c r="C129" s="20"/>
      <c r="D129" s="18">
        <f t="shared" si="24"/>
        <v>257651.73913043478</v>
      </c>
      <c r="E129" s="18">
        <f t="shared" si="25"/>
        <v>353721.26086956525</v>
      </c>
      <c r="F129" s="18">
        <f t="shared" si="34"/>
        <v>136058.34782608695</v>
      </c>
      <c r="G129" s="18">
        <f t="shared" si="35"/>
        <v>67408.913043478256</v>
      </c>
      <c r="H129" s="18">
        <f t="shared" si="36"/>
        <v>69390.434782608689</v>
      </c>
      <c r="I129" s="18">
        <f t="shared" si="37"/>
        <v>278116.47826086957</v>
      </c>
      <c r="J129" s="18">
        <f t="shared" si="38"/>
        <v>52202.956521739128</v>
      </c>
      <c r="K129" s="18">
        <f t="shared" si="39"/>
        <v>8195.8695652173919</v>
      </c>
      <c r="L129" s="20"/>
      <c r="M129" s="18">
        <v>3129342</v>
      </c>
      <c r="N129" s="18">
        <v>1550405</v>
      </c>
      <c r="O129" s="18">
        <v>584129</v>
      </c>
      <c r="P129" s="18">
        <v>618824</v>
      </c>
      <c r="Q129" s="17"/>
      <c r="R129" s="18">
        <v>1595980</v>
      </c>
      <c r="S129" s="18">
        <v>6396679</v>
      </c>
      <c r="T129" s="18">
        <v>1149835</v>
      </c>
      <c r="U129" s="18">
        <v>19336315</v>
      </c>
      <c r="V129" s="17"/>
      <c r="W129" s="18">
        <v>1200668</v>
      </c>
      <c r="X129" s="18">
        <v>188505</v>
      </c>
      <c r="Y129" s="18">
        <v>701280</v>
      </c>
      <c r="Z129" s="18">
        <v>395256</v>
      </c>
      <c r="AA129" s="17"/>
      <c r="AB129" s="18">
        <v>0</v>
      </c>
      <c r="AC129" s="18">
        <v>0</v>
      </c>
      <c r="AD129" s="18">
        <v>0</v>
      </c>
      <c r="AE129" s="18">
        <v>0</v>
      </c>
      <c r="AF129" s="17"/>
      <c r="AG129" s="18">
        <f t="shared" si="26"/>
        <v>14061579</v>
      </c>
      <c r="AH129" s="18">
        <v>2435155</v>
      </c>
      <c r="AI129" s="18">
        <f t="shared" si="27"/>
        <v>22785639</v>
      </c>
      <c r="AJ129" s="18">
        <v>4949834</v>
      </c>
    </row>
    <row r="130" spans="1:36">
      <c r="A130" s="45">
        <v>44562</v>
      </c>
      <c r="B130" s="20">
        <v>21</v>
      </c>
      <c r="C130" s="20"/>
      <c r="D130" s="18">
        <f t="shared" si="24"/>
        <v>265358.57142857142</v>
      </c>
      <c r="E130" s="18">
        <f t="shared" si="25"/>
        <v>549505.95238095243</v>
      </c>
      <c r="F130" s="18">
        <f t="shared" si="34"/>
        <v>158322.66666666666</v>
      </c>
      <c r="G130" s="18">
        <f t="shared" si="35"/>
        <v>86697.571428571435</v>
      </c>
      <c r="H130" s="18">
        <f t="shared" si="36"/>
        <v>37862.142857142855</v>
      </c>
      <c r="I130" s="18">
        <f t="shared" si="37"/>
        <v>451827.33333333331</v>
      </c>
      <c r="J130" s="18">
        <f t="shared" si="38"/>
        <v>69173.761904761908</v>
      </c>
      <c r="K130" s="18">
        <f t="shared" si="39"/>
        <v>10981.047619047618</v>
      </c>
      <c r="L130" s="20"/>
      <c r="M130" s="18">
        <v>3324776</v>
      </c>
      <c r="N130" s="18">
        <v>1820649</v>
      </c>
      <c r="O130" s="18">
        <v>628466</v>
      </c>
      <c r="P130" s="18">
        <v>694770</v>
      </c>
      <c r="Q130" s="17"/>
      <c r="R130" s="18">
        <v>795105</v>
      </c>
      <c r="S130" s="18">
        <v>9488374</v>
      </c>
      <c r="T130" s="18">
        <v>592201</v>
      </c>
      <c r="U130" s="18">
        <v>22497958</v>
      </c>
      <c r="V130" s="17"/>
      <c r="W130" s="18">
        <v>1452649</v>
      </c>
      <c r="X130" s="18">
        <v>230602</v>
      </c>
      <c r="Y130" s="18">
        <v>694048</v>
      </c>
      <c r="Z130" s="18">
        <v>416845</v>
      </c>
      <c r="AA130" s="17"/>
      <c r="AB130" s="18">
        <v>0</v>
      </c>
      <c r="AC130" s="18">
        <v>0</v>
      </c>
      <c r="AD130" s="18">
        <v>0</v>
      </c>
      <c r="AE130" s="18">
        <v>0</v>
      </c>
      <c r="AF130" s="17"/>
      <c r="AG130" s="18">
        <f t="shared" si="26"/>
        <v>17112155</v>
      </c>
      <c r="AH130" s="18">
        <v>2677139</v>
      </c>
      <c r="AI130" s="18">
        <f t="shared" si="27"/>
        <v>25524288</v>
      </c>
      <c r="AJ130" s="18">
        <v>5799008</v>
      </c>
    </row>
    <row r="131" spans="1:36">
      <c r="A131" s="45">
        <v>44593</v>
      </c>
      <c r="B131" s="20">
        <v>20</v>
      </c>
      <c r="C131" s="20"/>
      <c r="D131" s="18">
        <f t="shared" si="24"/>
        <v>296586.7</v>
      </c>
      <c r="E131" s="18">
        <f t="shared" si="25"/>
        <v>532481.1</v>
      </c>
      <c r="F131" s="18">
        <f t="shared" si="34"/>
        <v>185871.75</v>
      </c>
      <c r="G131" s="18">
        <f t="shared" si="35"/>
        <v>82327.3</v>
      </c>
      <c r="H131" s="18">
        <f t="shared" si="36"/>
        <v>21424.55</v>
      </c>
      <c r="I131" s="18">
        <f t="shared" si="37"/>
        <v>438104.45</v>
      </c>
      <c r="J131" s="18">
        <f t="shared" si="38"/>
        <v>89290.4</v>
      </c>
      <c r="K131" s="18">
        <f t="shared" si="39"/>
        <v>12049.35</v>
      </c>
      <c r="L131" s="20"/>
      <c r="M131" s="18">
        <v>3717435</v>
      </c>
      <c r="N131" s="18">
        <v>1646546</v>
      </c>
      <c r="O131" s="18">
        <v>646243</v>
      </c>
      <c r="P131" s="18">
        <v>734603</v>
      </c>
      <c r="Q131" s="17"/>
      <c r="R131" s="18">
        <v>428491</v>
      </c>
      <c r="S131" s="18">
        <v>8762089</v>
      </c>
      <c r="T131" s="18">
        <v>739383</v>
      </c>
      <c r="U131" s="18">
        <v>24619456</v>
      </c>
      <c r="V131" s="17"/>
      <c r="W131" s="18">
        <v>1785808</v>
      </c>
      <c r="X131" s="18">
        <v>240987</v>
      </c>
      <c r="Y131" s="18">
        <v>699740</v>
      </c>
      <c r="Z131" s="18">
        <v>269908</v>
      </c>
      <c r="AA131" s="17"/>
      <c r="AB131" s="18">
        <v>0</v>
      </c>
      <c r="AC131" s="18">
        <v>0</v>
      </c>
      <c r="AD131" s="18">
        <v>0</v>
      </c>
      <c r="AE131" s="18">
        <v>0</v>
      </c>
      <c r="AF131" s="17"/>
      <c r="AG131" s="18">
        <f t="shared" si="26"/>
        <v>16581356</v>
      </c>
      <c r="AH131" s="18">
        <v>2472295</v>
      </c>
      <c r="AI131" s="18">
        <f t="shared" si="27"/>
        <v>27709333</v>
      </c>
      <c r="AJ131" s="18">
        <v>6355386</v>
      </c>
    </row>
    <row r="132" spans="1:36">
      <c r="A132" s="45">
        <v>44621</v>
      </c>
      <c r="B132" s="20">
        <v>23</v>
      </c>
      <c r="C132" s="20"/>
      <c r="D132" s="18">
        <f t="shared" si="24"/>
        <v>315179.5652173913</v>
      </c>
      <c r="E132" s="18">
        <f t="shared" si="25"/>
        <v>539540.47826086951</v>
      </c>
      <c r="F132" s="18">
        <f t="shared" si="34"/>
        <v>204514.82608695651</v>
      </c>
      <c r="G132" s="18">
        <f t="shared" si="35"/>
        <v>75003.739130434784</v>
      </c>
      <c r="H132" s="18">
        <f t="shared" si="36"/>
        <v>36315.695652173912</v>
      </c>
      <c r="I132" s="18">
        <f t="shared" si="37"/>
        <v>453334.5652173913</v>
      </c>
      <c r="J132" s="18">
        <f t="shared" si="38"/>
        <v>74349.043478260865</v>
      </c>
      <c r="K132" s="18">
        <f t="shared" si="39"/>
        <v>11202.173913043478</v>
      </c>
      <c r="L132" s="20"/>
      <c r="M132" s="18">
        <v>4703841</v>
      </c>
      <c r="N132" s="18">
        <v>1725086</v>
      </c>
      <c r="O132" s="18">
        <v>620210</v>
      </c>
      <c r="P132" s="18">
        <v>771458</v>
      </c>
      <c r="Q132" s="17"/>
      <c r="R132" s="18">
        <v>835261</v>
      </c>
      <c r="S132" s="18">
        <v>10426695</v>
      </c>
      <c r="T132" s="18">
        <v>950017</v>
      </c>
      <c r="U132" s="18">
        <v>24827034</v>
      </c>
      <c r="V132" s="17"/>
      <c r="W132" s="18">
        <v>1710028</v>
      </c>
      <c r="X132" s="18">
        <v>257650</v>
      </c>
      <c r="Y132" s="18">
        <v>654625</v>
      </c>
      <c r="Z132" s="18">
        <v>381227</v>
      </c>
      <c r="AA132" s="17"/>
      <c r="AB132" s="18">
        <v>0</v>
      </c>
      <c r="AC132" s="18">
        <v>0</v>
      </c>
      <c r="AD132" s="18">
        <v>0</v>
      </c>
      <c r="AE132" s="18">
        <v>0</v>
      </c>
      <c r="AF132" s="17"/>
      <c r="AG132" s="18">
        <f t="shared" si="26"/>
        <v>19658561</v>
      </c>
      <c r="AH132" s="18">
        <v>3638416</v>
      </c>
      <c r="AI132" s="18">
        <f t="shared" si="27"/>
        <v>28204571</v>
      </c>
      <c r="AJ132" s="18">
        <v>6359433</v>
      </c>
    </row>
    <row r="133" spans="1:36">
      <c r="A133" s="45">
        <v>44652</v>
      </c>
      <c r="B133" s="20">
        <v>19</v>
      </c>
      <c r="C133" s="20"/>
      <c r="D133" s="18">
        <f t="shared" si="24"/>
        <v>392421.15789473685</v>
      </c>
      <c r="E133" s="18">
        <f t="shared" si="25"/>
        <v>367285.57894736843</v>
      </c>
      <c r="F133" s="18">
        <f t="shared" si="34"/>
        <v>177351.21052631579</v>
      </c>
      <c r="G133" s="18">
        <f t="shared" si="35"/>
        <v>60960.368421052633</v>
      </c>
      <c r="H133" s="18">
        <f t="shared" si="36"/>
        <v>157881</v>
      </c>
      <c r="I133" s="18">
        <f t="shared" si="37"/>
        <v>297406.63157894736</v>
      </c>
      <c r="J133" s="18">
        <f t="shared" si="38"/>
        <v>57188.947368421053</v>
      </c>
      <c r="K133" s="18">
        <f t="shared" si="39"/>
        <v>8918.5789473684217</v>
      </c>
      <c r="L133" s="20"/>
      <c r="M133" s="18">
        <v>3369673</v>
      </c>
      <c r="N133" s="18">
        <v>1158247</v>
      </c>
      <c r="O133" s="18">
        <v>719640</v>
      </c>
      <c r="P133" s="18">
        <v>742680</v>
      </c>
      <c r="Q133" s="17"/>
      <c r="R133" s="18">
        <v>2999739</v>
      </c>
      <c r="S133" s="18">
        <v>5650726</v>
      </c>
      <c r="T133" s="18">
        <v>2153041</v>
      </c>
      <c r="U133" s="18">
        <v>25818726</v>
      </c>
      <c r="V133" s="17"/>
      <c r="W133" s="18">
        <v>1086590</v>
      </c>
      <c r="X133" s="18">
        <v>169453</v>
      </c>
      <c r="Y133" s="18">
        <v>618973</v>
      </c>
      <c r="Z133" s="18">
        <v>282900</v>
      </c>
      <c r="AA133" s="17"/>
      <c r="AB133" s="18">
        <v>0</v>
      </c>
      <c r="AC133" s="18">
        <v>0</v>
      </c>
      <c r="AD133" s="18">
        <v>0</v>
      </c>
      <c r="AE133" s="18">
        <v>0</v>
      </c>
      <c r="AF133" s="17"/>
      <c r="AG133" s="18">
        <f t="shared" si="26"/>
        <v>14434428</v>
      </c>
      <c r="AH133" s="18">
        <v>1628300</v>
      </c>
      <c r="AI133" s="18">
        <f t="shared" si="27"/>
        <v>30335960</v>
      </c>
      <c r="AJ133" s="18">
        <v>6456446</v>
      </c>
    </row>
    <row r="134" spans="1:36">
      <c r="A134" s="45">
        <v>44682</v>
      </c>
      <c r="B134" s="20">
        <v>22</v>
      </c>
      <c r="C134" s="20"/>
      <c r="D134" s="18">
        <f t="shared" si="24"/>
        <v>282693.81818181818</v>
      </c>
      <c r="E134" s="18">
        <f t="shared" si="25"/>
        <v>418174.63636363635</v>
      </c>
      <c r="F134" s="18">
        <f t="shared" ref="F134:G136" si="40">M134/$B134</f>
        <v>175920.95454545456</v>
      </c>
      <c r="G134" s="18">
        <f t="shared" si="40"/>
        <v>73475.636363636368</v>
      </c>
      <c r="H134" s="18">
        <f t="shared" ref="H134:I136" si="41">R134/$B134</f>
        <v>53282.090909090912</v>
      </c>
      <c r="I134" s="18">
        <f t="shared" si="41"/>
        <v>330249.72727272729</v>
      </c>
      <c r="J134" s="18">
        <f t="shared" ref="J134:K136" si="42">W134/$B134</f>
        <v>53490.772727272728</v>
      </c>
      <c r="K134" s="18">
        <f t="shared" si="42"/>
        <v>14449.272727272728</v>
      </c>
      <c r="L134" s="20"/>
      <c r="M134" s="18">
        <v>3870261</v>
      </c>
      <c r="N134" s="18">
        <v>1616464</v>
      </c>
      <c r="O134" s="18">
        <v>752136</v>
      </c>
      <c r="P134" s="18">
        <v>781778</v>
      </c>
      <c r="Q134" s="17"/>
      <c r="R134" s="18">
        <v>1172206</v>
      </c>
      <c r="S134" s="18">
        <v>7265494</v>
      </c>
      <c r="T134" s="18">
        <v>1531595</v>
      </c>
      <c r="U134" s="18">
        <v>26733117</v>
      </c>
      <c r="V134" s="17"/>
      <c r="W134" s="18">
        <v>1176797</v>
      </c>
      <c r="X134" s="18">
        <v>317884</v>
      </c>
      <c r="Y134" s="18">
        <v>628553</v>
      </c>
      <c r="Z134" s="18">
        <v>390170</v>
      </c>
      <c r="AA134" s="17"/>
      <c r="AB134" s="18">
        <v>0</v>
      </c>
      <c r="AC134" s="18">
        <v>0</v>
      </c>
      <c r="AD134" s="18">
        <v>0</v>
      </c>
      <c r="AE134" s="18">
        <v>0</v>
      </c>
      <c r="AF134" s="17"/>
      <c r="AG134" s="18">
        <f t="shared" si="26"/>
        <v>15419106</v>
      </c>
      <c r="AH134" s="18">
        <v>2251924</v>
      </c>
      <c r="AI134" s="18">
        <f t="shared" si="27"/>
        <v>30817349</v>
      </c>
      <c r="AJ134" s="18">
        <v>6901563</v>
      </c>
    </row>
    <row r="135" spans="1:36">
      <c r="A135" s="45">
        <v>44713</v>
      </c>
      <c r="B135" s="20">
        <v>22</v>
      </c>
      <c r="C135" s="20"/>
      <c r="D135" s="18">
        <f t="shared" si="24"/>
        <v>299287.95454545453</v>
      </c>
      <c r="E135" s="18">
        <f t="shared" si="25"/>
        <v>435292.22727272729</v>
      </c>
      <c r="F135" s="18">
        <f t="shared" si="40"/>
        <v>172004.31818181818</v>
      </c>
      <c r="G135" s="18">
        <f t="shared" si="40"/>
        <v>78713.5</v>
      </c>
      <c r="H135" s="18">
        <f t="shared" si="41"/>
        <v>58465.86363636364</v>
      </c>
      <c r="I135" s="18">
        <f t="shared" si="41"/>
        <v>346083</v>
      </c>
      <c r="J135" s="18">
        <f t="shared" si="42"/>
        <v>68817.772727272721</v>
      </c>
      <c r="K135" s="18">
        <f t="shared" si="42"/>
        <v>10495.727272727272</v>
      </c>
      <c r="L135" s="20"/>
      <c r="M135" s="18">
        <v>3784095</v>
      </c>
      <c r="N135" s="18">
        <v>1731697</v>
      </c>
      <c r="O135" s="18">
        <v>651548</v>
      </c>
      <c r="P135" s="18">
        <v>701012</v>
      </c>
      <c r="Q135" s="17"/>
      <c r="R135" s="18">
        <v>1286249</v>
      </c>
      <c r="S135" s="18">
        <v>7613826</v>
      </c>
      <c r="T135" s="18">
        <v>752598</v>
      </c>
      <c r="U135" s="18">
        <v>22624312</v>
      </c>
      <c r="V135" s="17"/>
      <c r="W135" s="18">
        <v>1513991</v>
      </c>
      <c r="X135" s="18">
        <v>230906</v>
      </c>
      <c r="Y135" s="18">
        <v>643132</v>
      </c>
      <c r="Z135" s="18">
        <v>455977</v>
      </c>
      <c r="AA135" s="17"/>
      <c r="AB135" s="18">
        <v>0</v>
      </c>
      <c r="AC135" s="18">
        <v>0</v>
      </c>
      <c r="AD135" s="18">
        <v>0</v>
      </c>
      <c r="AE135" s="18">
        <v>0</v>
      </c>
      <c r="AF135" s="17"/>
      <c r="AG135" s="18">
        <f t="shared" si="26"/>
        <v>16160764</v>
      </c>
      <c r="AH135" s="18">
        <v>2921328</v>
      </c>
      <c r="AI135" s="18">
        <f t="shared" si="27"/>
        <v>25828579</v>
      </c>
      <c r="AJ135" s="18">
        <v>5199195</v>
      </c>
    </row>
    <row r="136" spans="1:36">
      <c r="A136" s="45">
        <v>44743</v>
      </c>
      <c r="B136" s="20">
        <v>21</v>
      </c>
      <c r="C136" s="20"/>
      <c r="D136" s="18">
        <f t="shared" si="24"/>
        <v>251712.23809523811</v>
      </c>
      <c r="E136" s="18">
        <f t="shared" si="25"/>
        <v>364463.33333333331</v>
      </c>
      <c r="F136" s="18">
        <f t="shared" si="40"/>
        <v>153053.42857142858</v>
      </c>
      <c r="G136" s="18">
        <f t="shared" si="40"/>
        <v>74781.571428571435</v>
      </c>
      <c r="H136" s="18">
        <f t="shared" si="41"/>
        <v>10887.571428571429</v>
      </c>
      <c r="I136" s="18">
        <f t="shared" si="41"/>
        <v>275837.04761904763</v>
      </c>
      <c r="J136" s="18">
        <f t="shared" si="42"/>
        <v>87771.238095238092</v>
      </c>
      <c r="K136" s="18">
        <f t="shared" si="42"/>
        <v>13844.714285714286</v>
      </c>
      <c r="L136" s="20"/>
      <c r="M136" s="18">
        <v>3214122</v>
      </c>
      <c r="N136" s="18">
        <v>1570413</v>
      </c>
      <c r="O136" s="18">
        <v>666056</v>
      </c>
      <c r="P136" s="18">
        <v>729460</v>
      </c>
      <c r="Q136" s="17"/>
      <c r="R136" s="18">
        <v>228639</v>
      </c>
      <c r="S136" s="18">
        <v>5792578</v>
      </c>
      <c r="T136" s="18">
        <v>644972</v>
      </c>
      <c r="U136" s="18">
        <v>24303174</v>
      </c>
      <c r="V136" s="17"/>
      <c r="W136" s="18">
        <v>1843196</v>
      </c>
      <c r="X136" s="18">
        <v>290739</v>
      </c>
      <c r="Y136" s="18">
        <v>616346</v>
      </c>
      <c r="Z136" s="18">
        <v>525602</v>
      </c>
      <c r="AA136" s="17"/>
      <c r="AB136" s="18">
        <v>0</v>
      </c>
      <c r="AC136" s="18">
        <v>0</v>
      </c>
      <c r="AD136" s="18">
        <v>0</v>
      </c>
      <c r="AE136" s="18">
        <v>0</v>
      </c>
      <c r="AF136" s="17"/>
      <c r="AG136" s="18">
        <f t="shared" si="26"/>
        <v>12939687</v>
      </c>
      <c r="AH136" s="18">
        <v>1913630</v>
      </c>
      <c r="AI136" s="18">
        <f t="shared" si="27"/>
        <v>27485610</v>
      </c>
      <c r="AJ136" s="18">
        <v>5592575</v>
      </c>
    </row>
    <row r="137" spans="1:36">
      <c r="A137" s="45">
        <v>44774</v>
      </c>
      <c r="B137" s="20">
        <v>23</v>
      </c>
      <c r="C137" s="20"/>
      <c r="D137" s="18">
        <f t="shared" si="24"/>
        <v>211783.4347826087</v>
      </c>
      <c r="E137" s="18">
        <f t="shared" si="25"/>
        <v>302305.65217391303</v>
      </c>
      <c r="F137" s="18">
        <f t="shared" ref="F137" si="43">M137/$B137</f>
        <v>133343.04347826086</v>
      </c>
      <c r="G137" s="18">
        <f t="shared" ref="G137" si="44">N137/$B137</f>
        <v>68636.913043478256</v>
      </c>
      <c r="H137" s="18">
        <f t="shared" ref="H137" si="45">R137/$B137</f>
        <v>10201.826086956522</v>
      </c>
      <c r="I137" s="18">
        <f t="shared" ref="I137" si="46">S137/$B137</f>
        <v>226091.21739130435</v>
      </c>
      <c r="J137" s="18">
        <f t="shared" ref="J137" si="47">W137/$B137</f>
        <v>68238.565217391311</v>
      </c>
      <c r="K137" s="18">
        <f t="shared" ref="K137" si="48">X137/$B137</f>
        <v>7577.521739130435</v>
      </c>
      <c r="L137" s="20"/>
      <c r="M137" s="18">
        <v>3066890</v>
      </c>
      <c r="N137" s="18">
        <v>1578649</v>
      </c>
      <c r="O137" s="18">
        <v>642010</v>
      </c>
      <c r="P137" s="18">
        <v>778045</v>
      </c>
      <c r="Q137" s="17"/>
      <c r="R137" s="18">
        <v>234642</v>
      </c>
      <c r="S137" s="18">
        <v>5200098</v>
      </c>
      <c r="T137" s="18">
        <v>609620</v>
      </c>
      <c r="U137" s="18">
        <v>25498764</v>
      </c>
      <c r="V137" s="17"/>
      <c r="W137" s="18">
        <v>1569487</v>
      </c>
      <c r="X137" s="18">
        <v>174283</v>
      </c>
      <c r="Y137" s="18">
        <v>602448</v>
      </c>
      <c r="Z137" s="18">
        <v>392236</v>
      </c>
      <c r="AA137" s="17"/>
      <c r="AB137" s="18">
        <v>0</v>
      </c>
      <c r="AC137" s="18">
        <v>0</v>
      </c>
      <c r="AD137" s="18">
        <v>0</v>
      </c>
      <c r="AE137" s="18">
        <v>0</v>
      </c>
      <c r="AF137" s="17"/>
      <c r="AG137" s="18">
        <f t="shared" si="26"/>
        <v>11824049</v>
      </c>
      <c r="AH137" s="18">
        <v>1353304</v>
      </c>
      <c r="AI137" s="18">
        <f t="shared" si="27"/>
        <v>28523123</v>
      </c>
      <c r="AJ137" s="18">
        <v>5850683</v>
      </c>
    </row>
    <row r="138" spans="1:36">
      <c r="A138" s="45">
        <v>44805</v>
      </c>
      <c r="B138" s="20">
        <v>22</v>
      </c>
      <c r="C138" s="20"/>
      <c r="D138" s="18">
        <f t="shared" si="24"/>
        <v>269166.18181818182</v>
      </c>
      <c r="E138" s="18">
        <f t="shared" si="25"/>
        <v>399921.5</v>
      </c>
      <c r="F138" s="18">
        <f t="shared" ref="F138" si="49">M138/$B138</f>
        <v>185055.68181818182</v>
      </c>
      <c r="G138" s="18">
        <f t="shared" ref="G138" si="50">N138/$B138</f>
        <v>106268.95454545454</v>
      </c>
      <c r="H138" s="18">
        <f t="shared" ref="H138" si="51">R138/$B138</f>
        <v>17261.727272727272</v>
      </c>
      <c r="I138" s="18">
        <f t="shared" ref="I138" si="52">S138/$B138</f>
        <v>283392.54545454547</v>
      </c>
      <c r="J138" s="18">
        <f t="shared" ref="J138" si="53">W138/$B138</f>
        <v>66848.772727272721</v>
      </c>
      <c r="K138" s="18">
        <f t="shared" ref="K138" si="54">X138/$B138</f>
        <v>10260</v>
      </c>
      <c r="L138" s="20"/>
      <c r="M138" s="18">
        <v>4071225</v>
      </c>
      <c r="N138" s="18">
        <v>2337917</v>
      </c>
      <c r="O138" s="18">
        <v>640765</v>
      </c>
      <c r="P138" s="18">
        <v>819311</v>
      </c>
      <c r="Q138" s="17"/>
      <c r="R138" s="18">
        <v>379758</v>
      </c>
      <c r="S138" s="18">
        <v>6234636</v>
      </c>
      <c r="T138" s="18">
        <v>581797</v>
      </c>
      <c r="U138" s="18">
        <v>24512468</v>
      </c>
      <c r="V138" s="17"/>
      <c r="W138" s="18">
        <v>1470673</v>
      </c>
      <c r="X138" s="18">
        <v>225720</v>
      </c>
      <c r="Y138" s="18">
        <v>665792</v>
      </c>
      <c r="Z138" s="18">
        <v>465146</v>
      </c>
      <c r="AA138" s="17"/>
      <c r="AB138" s="18">
        <v>0</v>
      </c>
      <c r="AC138" s="18">
        <v>0</v>
      </c>
      <c r="AD138" s="18">
        <v>0</v>
      </c>
      <c r="AE138" s="18">
        <v>0</v>
      </c>
      <c r="AF138" s="17"/>
      <c r="AG138" s="18">
        <f t="shared" si="26"/>
        <v>14719929</v>
      </c>
      <c r="AH138" s="18">
        <v>2195516</v>
      </c>
      <c r="AI138" s="18">
        <f t="shared" si="27"/>
        <v>27685279</v>
      </c>
      <c r="AJ138" s="18">
        <v>5737826</v>
      </c>
    </row>
    <row r="139" spans="1:36">
      <c r="A139" s="45">
        <v>44835</v>
      </c>
      <c r="B139" s="20">
        <v>21</v>
      </c>
      <c r="C139" s="20"/>
      <c r="D139" s="18">
        <f t="shared" si="24"/>
        <v>251963.71428571429</v>
      </c>
      <c r="E139" s="18">
        <f t="shared" si="25"/>
        <v>420221.14285714284</v>
      </c>
      <c r="F139" s="18">
        <f t="shared" ref="F139" si="55">M139/$B139</f>
        <v>174837.23809523811</v>
      </c>
      <c r="G139" s="18">
        <f t="shared" ref="G139" si="56">N139/$B139</f>
        <v>117142.80952380953</v>
      </c>
      <c r="H139" s="18">
        <f t="shared" ref="H139" si="57">R139/$B139</f>
        <v>9318.4285714285706</v>
      </c>
      <c r="I139" s="18">
        <f t="shared" ref="I139" si="58">S139/$B139</f>
        <v>294371.23809523811</v>
      </c>
      <c r="J139" s="18">
        <f t="shared" ref="J139" si="59">W139/$B139</f>
        <v>67808.047619047618</v>
      </c>
      <c r="K139" s="18">
        <f t="shared" ref="K139" si="60">X139/$B139</f>
        <v>8707.0952380952385</v>
      </c>
      <c r="L139" s="20"/>
      <c r="M139" s="18">
        <v>3671582</v>
      </c>
      <c r="N139" s="18">
        <v>2459999</v>
      </c>
      <c r="O139" s="18">
        <v>664553</v>
      </c>
      <c r="P139" s="18">
        <v>889353</v>
      </c>
      <c r="Q139" s="17"/>
      <c r="R139" s="18">
        <v>195687</v>
      </c>
      <c r="S139" s="18">
        <v>6181796</v>
      </c>
      <c r="T139" s="18">
        <v>599303</v>
      </c>
      <c r="U139" s="18">
        <v>26160460</v>
      </c>
      <c r="V139" s="17"/>
      <c r="W139" s="18">
        <v>1423969</v>
      </c>
      <c r="X139" s="18">
        <v>182849</v>
      </c>
      <c r="Y139" s="18">
        <v>613277</v>
      </c>
      <c r="Z139" s="18">
        <v>486164</v>
      </c>
      <c r="AA139" s="17"/>
      <c r="AB139" s="18">
        <v>0</v>
      </c>
      <c r="AC139" s="18">
        <v>0</v>
      </c>
      <c r="AD139" s="18">
        <v>0</v>
      </c>
      <c r="AE139" s="18">
        <v>0</v>
      </c>
      <c r="AF139" s="17"/>
      <c r="AG139" s="18">
        <f t="shared" si="26"/>
        <v>14115882</v>
      </c>
      <c r="AH139" s="18">
        <v>2049032</v>
      </c>
      <c r="AI139" s="18">
        <f t="shared" si="27"/>
        <v>29413110</v>
      </c>
      <c r="AJ139" s="18">
        <v>6171374</v>
      </c>
    </row>
    <row r="140" spans="1:36">
      <c r="A140" s="45">
        <v>44866</v>
      </c>
      <c r="B140" s="20">
        <v>22</v>
      </c>
      <c r="C140" s="20"/>
      <c r="D140" s="18">
        <f t="shared" si="24"/>
        <v>234533.40909090909</v>
      </c>
      <c r="E140" s="18">
        <f t="shared" si="25"/>
        <v>437604.77272727271</v>
      </c>
      <c r="F140" s="18">
        <f t="shared" ref="F140" si="61">M140/$B140</f>
        <v>143843.18181818182</v>
      </c>
      <c r="G140" s="18">
        <f t="shared" ref="G140" si="62">N140/$B140</f>
        <v>100286.86363636363</v>
      </c>
      <c r="H140" s="18">
        <f t="shared" ref="H140" si="63">R140/$B140</f>
        <v>12960.727272727272</v>
      </c>
      <c r="I140" s="18">
        <f t="shared" ref="I140" si="64">S140/$B140</f>
        <v>330365.04545454547</v>
      </c>
      <c r="J140" s="18">
        <f t="shared" ref="J140" si="65">W140/$B140</f>
        <v>77729.5</v>
      </c>
      <c r="K140" s="18">
        <f t="shared" ref="K140" si="66">X140/$B140</f>
        <v>6952.863636363636</v>
      </c>
      <c r="L140" s="20"/>
      <c r="M140" s="18">
        <v>3164550</v>
      </c>
      <c r="N140" s="18">
        <v>2206311</v>
      </c>
      <c r="O140" s="18">
        <v>695370</v>
      </c>
      <c r="P140" s="18">
        <v>950026</v>
      </c>
      <c r="Q140" s="17"/>
      <c r="R140" s="18">
        <v>285136</v>
      </c>
      <c r="S140" s="18">
        <v>7268031</v>
      </c>
      <c r="T140" s="18">
        <v>607737</v>
      </c>
      <c r="U140" s="18">
        <v>27413892</v>
      </c>
      <c r="V140" s="17"/>
      <c r="W140" s="18">
        <v>1710049</v>
      </c>
      <c r="X140" s="18">
        <v>152963</v>
      </c>
      <c r="Y140" s="18">
        <v>562657</v>
      </c>
      <c r="Z140" s="18">
        <v>264517</v>
      </c>
      <c r="AA140" s="17"/>
      <c r="AB140" s="18">
        <v>0</v>
      </c>
      <c r="AC140" s="18">
        <v>0</v>
      </c>
      <c r="AD140" s="18">
        <v>0</v>
      </c>
      <c r="AE140" s="18">
        <v>0</v>
      </c>
      <c r="AF140" s="17"/>
      <c r="AG140" s="18">
        <f t="shared" si="26"/>
        <v>14787040</v>
      </c>
      <c r="AH140" s="18">
        <v>2387417</v>
      </c>
      <c r="AI140" s="18">
        <f t="shared" si="27"/>
        <v>30494199</v>
      </c>
      <c r="AJ140" s="18">
        <v>6484818</v>
      </c>
    </row>
    <row r="141" spans="1:36">
      <c r="A141" s="45">
        <v>44896</v>
      </c>
      <c r="B141" s="20">
        <v>21</v>
      </c>
      <c r="C141" s="20"/>
      <c r="D141" s="18">
        <f t="shared" si="24"/>
        <v>218053.09523809524</v>
      </c>
      <c r="E141" s="18">
        <f t="shared" si="25"/>
        <v>304206.23809523811</v>
      </c>
      <c r="F141" s="18">
        <f t="shared" ref="F141" si="67">M141/$B141</f>
        <v>145213.80952380953</v>
      </c>
      <c r="G141" s="18">
        <f t="shared" ref="G141" si="68">N141/$B141</f>
        <v>70563.809523809527</v>
      </c>
      <c r="H141" s="18">
        <f t="shared" ref="H141" si="69">R141/$B141</f>
        <v>21290.380952380954</v>
      </c>
      <c r="I141" s="18">
        <f t="shared" ref="I141" si="70">S141/$B141</f>
        <v>229599.42857142858</v>
      </c>
      <c r="J141" s="18">
        <f t="shared" ref="J141" si="71">W141/$B141</f>
        <v>51548.904761904763</v>
      </c>
      <c r="K141" s="18">
        <f t="shared" ref="K141" si="72">X141/$B141</f>
        <v>4043</v>
      </c>
      <c r="L141" s="20"/>
      <c r="M141" s="18">
        <v>3049490</v>
      </c>
      <c r="N141" s="18">
        <v>1481840</v>
      </c>
      <c r="O141" s="18">
        <v>539893</v>
      </c>
      <c r="P141" s="18">
        <v>534570</v>
      </c>
      <c r="Q141" s="17"/>
      <c r="R141" s="18">
        <v>447098</v>
      </c>
      <c r="S141" s="18">
        <v>4821588</v>
      </c>
      <c r="T141" s="18">
        <v>225815</v>
      </c>
      <c r="U141" s="18">
        <v>16657471</v>
      </c>
      <c r="V141" s="17"/>
      <c r="W141" s="18">
        <v>1082527</v>
      </c>
      <c r="X141" s="18">
        <v>84903</v>
      </c>
      <c r="Y141" s="18">
        <v>567916</v>
      </c>
      <c r="Z141" s="18">
        <v>297704</v>
      </c>
      <c r="AA141" s="17"/>
      <c r="AB141" s="18">
        <v>0</v>
      </c>
      <c r="AC141" s="18">
        <v>0</v>
      </c>
      <c r="AD141" s="18">
        <v>0</v>
      </c>
      <c r="AE141" s="18">
        <v>0</v>
      </c>
      <c r="AF141" s="17"/>
      <c r="AG141" s="18">
        <f t="shared" si="26"/>
        <v>10967446</v>
      </c>
      <c r="AH141" s="18">
        <v>1605042</v>
      </c>
      <c r="AI141" s="18">
        <f t="shared" si="27"/>
        <v>18823369</v>
      </c>
      <c r="AJ141" s="18">
        <v>4347000</v>
      </c>
    </row>
    <row r="142" spans="1:36">
      <c r="A142" s="45">
        <v>44927</v>
      </c>
      <c r="B142" s="20">
        <v>22</v>
      </c>
      <c r="C142" s="20"/>
      <c r="D142" s="18">
        <f t="shared" si="24"/>
        <v>205713.36363636365</v>
      </c>
      <c r="E142" s="18">
        <f t="shared" si="25"/>
        <v>419684.77272727271</v>
      </c>
      <c r="F142" s="18">
        <f t="shared" ref="F142" si="73">M142/$B142</f>
        <v>136351.18181818182</v>
      </c>
      <c r="G142" s="18">
        <f t="shared" ref="G142" si="74">N142/$B142</f>
        <v>76714.727272727279</v>
      </c>
      <c r="H142" s="18">
        <f t="shared" ref="H142" si="75">R142/$B142</f>
        <v>7588.818181818182</v>
      </c>
      <c r="I142" s="18">
        <f t="shared" ref="I142" si="76">S142/$B142</f>
        <v>335608.31818181818</v>
      </c>
      <c r="J142" s="18">
        <f t="shared" ref="J142" si="77">W142/$B142</f>
        <v>61773.36363636364</v>
      </c>
      <c r="K142" s="18">
        <f t="shared" ref="K142" si="78">X142/$B142</f>
        <v>7361.727272727273</v>
      </c>
      <c r="L142" s="20"/>
      <c r="M142" s="18">
        <v>2999726</v>
      </c>
      <c r="N142" s="18">
        <v>1687724</v>
      </c>
      <c r="O142" s="18">
        <v>598104</v>
      </c>
      <c r="P142" s="18">
        <v>654123</v>
      </c>
      <c r="Q142" s="17"/>
      <c r="R142" s="18">
        <v>166954</v>
      </c>
      <c r="S142" s="18">
        <v>7383383</v>
      </c>
      <c r="T142" s="18">
        <v>210406</v>
      </c>
      <c r="U142" s="18">
        <v>19431957</v>
      </c>
      <c r="V142" s="17"/>
      <c r="W142" s="18">
        <v>1359014</v>
      </c>
      <c r="X142" s="18">
        <v>161958</v>
      </c>
      <c r="Y142" s="18">
        <v>574438</v>
      </c>
      <c r="Z142" s="18">
        <v>334041</v>
      </c>
      <c r="AA142" s="17"/>
      <c r="AB142" s="18">
        <v>0</v>
      </c>
      <c r="AC142" s="18">
        <v>0</v>
      </c>
      <c r="AD142" s="18">
        <v>0</v>
      </c>
      <c r="AE142" s="18">
        <v>0</v>
      </c>
      <c r="AF142" s="17"/>
      <c r="AG142" s="18">
        <f t="shared" si="26"/>
        <v>13758759</v>
      </c>
      <c r="AH142" s="18">
        <v>2469525</v>
      </c>
      <c r="AI142" s="18">
        <f t="shared" si="27"/>
        <v>21803069</v>
      </c>
      <c r="AJ142" s="18">
        <v>5198181</v>
      </c>
    </row>
    <row r="143" spans="1:36">
      <c r="A143" s="45">
        <v>44958</v>
      </c>
      <c r="B143" s="20">
        <v>20</v>
      </c>
      <c r="C143" s="20"/>
      <c r="D143" s="18">
        <f t="shared" ref="D143" si="79">(M143+R143+W143+AB143)/$B143</f>
        <v>231690.1</v>
      </c>
      <c r="E143" s="18">
        <f t="shared" ref="E143" si="80">(N143+S143+X143+AC143)/$B143</f>
        <v>429630.95</v>
      </c>
      <c r="F143" s="18">
        <f t="shared" ref="F143" si="81">M143/$B143</f>
        <v>149363.79999999999</v>
      </c>
      <c r="G143" s="18">
        <f t="shared" ref="G143" si="82">N143/$B143</f>
        <v>80487.95</v>
      </c>
      <c r="H143" s="18">
        <f t="shared" ref="H143" si="83">R143/$B143</f>
        <v>5356.35</v>
      </c>
      <c r="I143" s="18">
        <f t="shared" ref="I143" si="84">S143/$B143</f>
        <v>342640</v>
      </c>
      <c r="J143" s="18">
        <f t="shared" ref="J143" si="85">W143/$B143</f>
        <v>76969.95</v>
      </c>
      <c r="K143" s="18">
        <f t="shared" ref="K143" si="86">X143/$B143</f>
        <v>6503</v>
      </c>
      <c r="L143" s="20"/>
      <c r="M143" s="18">
        <v>2987276</v>
      </c>
      <c r="N143" s="18">
        <v>1609759</v>
      </c>
      <c r="O143" s="18">
        <v>673451</v>
      </c>
      <c r="P143" s="18">
        <v>744231</v>
      </c>
      <c r="Q143" s="17"/>
      <c r="R143" s="18">
        <v>107127</v>
      </c>
      <c r="S143" s="18">
        <v>6852800</v>
      </c>
      <c r="T143" s="18">
        <v>268986</v>
      </c>
      <c r="U143" s="18">
        <v>20931199</v>
      </c>
      <c r="V143" s="17"/>
      <c r="W143" s="18">
        <v>1539399</v>
      </c>
      <c r="X143" s="18">
        <v>130060</v>
      </c>
      <c r="Y143" s="18">
        <v>548209</v>
      </c>
      <c r="Z143" s="18">
        <v>251437</v>
      </c>
      <c r="AA143" s="17"/>
      <c r="AB143" s="18">
        <v>0</v>
      </c>
      <c r="AC143" s="18">
        <v>0</v>
      </c>
      <c r="AD143" s="18">
        <v>0</v>
      </c>
      <c r="AE143" s="18">
        <v>0</v>
      </c>
      <c r="AF143" s="17"/>
      <c r="AG143" s="18">
        <f t="shared" si="26"/>
        <v>13226421</v>
      </c>
      <c r="AH143" s="18">
        <v>2022600</v>
      </c>
      <c r="AI143" s="18">
        <f t="shared" si="27"/>
        <v>23417513</v>
      </c>
      <c r="AJ143" s="18">
        <v>5637180</v>
      </c>
    </row>
    <row r="144" spans="1:36">
      <c r="A144" s="45">
        <v>44986</v>
      </c>
      <c r="B144" s="20">
        <v>23</v>
      </c>
      <c r="C144" s="20"/>
      <c r="D144" s="18">
        <f t="shared" ref="D144" si="87">(M144+R144+W144+AB144)/$B144</f>
        <v>275833.52173913043</v>
      </c>
      <c r="E144" s="18">
        <f t="shared" ref="E144" si="88">(N144+S144+X144+AC144)/$B144</f>
        <v>474703.52173913043</v>
      </c>
      <c r="F144" s="18">
        <f t="shared" ref="F144" si="89">M144/$B144</f>
        <v>182489.30434782608</v>
      </c>
      <c r="G144" s="18">
        <f t="shared" ref="G144" si="90">N144/$B144</f>
        <v>95226.565217391311</v>
      </c>
      <c r="H144" s="18">
        <f t="shared" ref="H144" si="91">R144/$B144</f>
        <v>8699.04347826087</v>
      </c>
      <c r="I144" s="18">
        <f t="shared" ref="I144" si="92">S144/$B144</f>
        <v>362537.39130434784</v>
      </c>
      <c r="J144" s="18">
        <f t="shared" ref="J144" si="93">W144/$B144</f>
        <v>84645.173913043473</v>
      </c>
      <c r="K144" s="18">
        <f t="shared" ref="K144" si="94">X144/$B144</f>
        <v>16939.565217391304</v>
      </c>
      <c r="L144" s="20"/>
      <c r="M144" s="18">
        <v>4197254</v>
      </c>
      <c r="N144" s="18">
        <v>2190211</v>
      </c>
      <c r="O144" s="18">
        <v>613962</v>
      </c>
      <c r="P144" s="18">
        <v>720663</v>
      </c>
      <c r="Q144" s="17"/>
      <c r="R144" s="18">
        <v>200078</v>
      </c>
      <c r="S144" s="18">
        <v>8338360</v>
      </c>
      <c r="T144" s="18">
        <v>131440</v>
      </c>
      <c r="U144" s="18">
        <v>20546111</v>
      </c>
      <c r="V144" s="17"/>
      <c r="W144" s="18">
        <v>1946839</v>
      </c>
      <c r="X144" s="18">
        <v>389610</v>
      </c>
      <c r="Y144" s="18">
        <v>582918</v>
      </c>
      <c r="Z144" s="18">
        <v>408814</v>
      </c>
      <c r="AA144" s="17"/>
      <c r="AB144" s="18">
        <v>0</v>
      </c>
      <c r="AC144" s="18">
        <v>0</v>
      </c>
      <c r="AD144" s="18">
        <v>0</v>
      </c>
      <c r="AE144" s="18">
        <v>0</v>
      </c>
      <c r="AF144" s="17"/>
      <c r="AG144" s="18">
        <f t="shared" si="26"/>
        <v>17262352</v>
      </c>
      <c r="AH144" s="18">
        <v>2904039</v>
      </c>
      <c r="AI144" s="18">
        <f t="shared" si="27"/>
        <v>23003908</v>
      </c>
      <c r="AJ144" s="18">
        <v>5515366</v>
      </c>
    </row>
    <row r="145" spans="1:36">
      <c r="A145" s="45">
        <v>45017</v>
      </c>
      <c r="B145" s="20">
        <v>18</v>
      </c>
      <c r="C145" s="20"/>
      <c r="D145" s="18">
        <f t="shared" ref="D145" si="95">(M145+R145+W145+AB145)/$B145</f>
        <v>236086.77777777778</v>
      </c>
      <c r="E145" s="18">
        <f t="shared" ref="E145" si="96">(N145+S145+X145+AC145)/$B145</f>
        <v>384367.66666666669</v>
      </c>
      <c r="F145" s="18">
        <f t="shared" ref="F145" si="97">M145/$B145</f>
        <v>135663.88888888888</v>
      </c>
      <c r="G145" s="18">
        <f t="shared" ref="G145" si="98">N145/$B145</f>
        <v>61654.388888888891</v>
      </c>
      <c r="H145" s="18">
        <f t="shared" ref="H145" si="99">R145/$B145</f>
        <v>8622.2777777777774</v>
      </c>
      <c r="I145" s="18">
        <f t="shared" ref="I145" si="100">S145/$B145</f>
        <v>312446</v>
      </c>
      <c r="J145" s="18">
        <f t="shared" ref="J145" si="101">W145/$B145</f>
        <v>91800.611111111109</v>
      </c>
      <c r="K145" s="18">
        <f t="shared" ref="K145" si="102">X145/$B145</f>
        <v>10267.277777777777</v>
      </c>
      <c r="L145" s="20"/>
      <c r="M145" s="18">
        <v>2441950</v>
      </c>
      <c r="N145" s="18">
        <v>1109779</v>
      </c>
      <c r="O145" s="18">
        <v>638011</v>
      </c>
      <c r="P145" s="18">
        <v>686701</v>
      </c>
      <c r="Q145" s="17"/>
      <c r="R145" s="18">
        <v>155201</v>
      </c>
      <c r="S145" s="18">
        <v>5624028</v>
      </c>
      <c r="T145" s="18">
        <v>194904</v>
      </c>
      <c r="U145" s="18">
        <v>21497355</v>
      </c>
      <c r="V145" s="17"/>
      <c r="W145" s="18">
        <v>1652411</v>
      </c>
      <c r="X145" s="18">
        <v>184811</v>
      </c>
      <c r="Y145" s="18">
        <v>557642</v>
      </c>
      <c r="Z145" s="18">
        <v>293719</v>
      </c>
      <c r="AA145" s="17"/>
      <c r="AB145" s="18">
        <v>0</v>
      </c>
      <c r="AC145" s="18">
        <v>0</v>
      </c>
      <c r="AD145" s="18">
        <v>0</v>
      </c>
      <c r="AE145" s="18">
        <v>0</v>
      </c>
      <c r="AF145" s="17"/>
      <c r="AG145" s="18">
        <f t="shared" si="26"/>
        <v>11168180</v>
      </c>
      <c r="AH145" s="18">
        <v>2066911</v>
      </c>
      <c r="AI145" s="18">
        <f t="shared" si="27"/>
        <v>23868332</v>
      </c>
      <c r="AJ145" s="18">
        <v>6147902</v>
      </c>
    </row>
    <row r="146" spans="1:36">
      <c r="A146" s="45">
        <v>45047</v>
      </c>
      <c r="B146" s="20">
        <v>22</v>
      </c>
      <c r="C146" s="20"/>
      <c r="D146" s="18">
        <f t="shared" ref="D146" si="103">(M146+R146+W146+AB146)/$B146</f>
        <v>202436.13636363635</v>
      </c>
      <c r="E146" s="18">
        <f t="shared" ref="E146" si="104">(N146+S146+X146+AC146)/$B146</f>
        <v>362643</v>
      </c>
      <c r="F146" s="18">
        <f t="shared" ref="F146" si="105">M146/$B146</f>
        <v>128957.68181818182</v>
      </c>
      <c r="G146" s="18">
        <f t="shared" ref="G146" si="106">N146/$B146</f>
        <v>64024.181818181816</v>
      </c>
      <c r="H146" s="18">
        <f t="shared" ref="H146" si="107">R146/$B146</f>
        <v>5268.363636363636</v>
      </c>
      <c r="I146" s="18">
        <f t="shared" ref="I146" si="108">S146/$B146</f>
        <v>290013.90909090912</v>
      </c>
      <c r="J146" s="18">
        <f t="shared" ref="J146" si="109">W146/$B146</f>
        <v>68210.090909090912</v>
      </c>
      <c r="K146" s="18">
        <f t="shared" ref="K146" si="110">X146/$B146</f>
        <v>8604.9090909090901</v>
      </c>
      <c r="L146" s="20"/>
      <c r="M146" s="18">
        <v>2837069</v>
      </c>
      <c r="N146" s="18">
        <v>1408532</v>
      </c>
      <c r="O146" s="18">
        <v>636990</v>
      </c>
      <c r="P146" s="18">
        <v>688768</v>
      </c>
      <c r="Q146" s="17"/>
      <c r="R146" s="18">
        <v>115904</v>
      </c>
      <c r="S146" s="18">
        <v>6380306</v>
      </c>
      <c r="T146" s="18">
        <v>237683</v>
      </c>
      <c r="U146" s="18">
        <v>22456875</v>
      </c>
      <c r="V146" s="17"/>
      <c r="W146" s="18">
        <v>1500622</v>
      </c>
      <c r="X146" s="18">
        <v>189308</v>
      </c>
      <c r="Y146" s="18">
        <v>588732</v>
      </c>
      <c r="Z146" s="18">
        <v>332625</v>
      </c>
      <c r="AA146" s="17"/>
      <c r="AB146" s="18">
        <v>0</v>
      </c>
      <c r="AC146" s="18">
        <v>0</v>
      </c>
      <c r="AD146" s="18">
        <v>0</v>
      </c>
      <c r="AE146" s="18">
        <v>0</v>
      </c>
      <c r="AF146" s="17"/>
      <c r="AG146" s="18">
        <f t="shared" si="26"/>
        <v>12431741</v>
      </c>
      <c r="AH146" s="18">
        <v>1948946</v>
      </c>
      <c r="AI146" s="18">
        <f t="shared" si="27"/>
        <v>24941673</v>
      </c>
      <c r="AJ146" s="18">
        <v>6459223</v>
      </c>
    </row>
    <row r="147" spans="1:36">
      <c r="A147" s="45">
        <v>45078</v>
      </c>
      <c r="B147" s="20">
        <v>22</v>
      </c>
      <c r="C147" s="20"/>
      <c r="D147" s="18">
        <f t="shared" ref="D147" si="111">(M147+R147+W147+AB147)/$B147</f>
        <v>234100.40909090909</v>
      </c>
      <c r="E147" s="18">
        <f t="shared" ref="E147" si="112">(N147+S147+X147+AC147)/$B147</f>
        <v>370575.09090909088</v>
      </c>
      <c r="F147" s="18">
        <f t="shared" ref="F147" si="113">M147/$B147</f>
        <v>136156.63636363635</v>
      </c>
      <c r="G147" s="18">
        <f t="shared" ref="G147" si="114">N147/$B147</f>
        <v>62332.227272727272</v>
      </c>
      <c r="H147" s="18">
        <f t="shared" ref="H147" si="115">R147/$B147</f>
        <v>15019.272727272728</v>
      </c>
      <c r="I147" s="18">
        <f t="shared" ref="I147" si="116">S147/$B147</f>
        <v>299546.04545454547</v>
      </c>
      <c r="J147" s="18">
        <f t="shared" ref="J147" si="117">W147/$B147</f>
        <v>82924.5</v>
      </c>
      <c r="K147" s="18">
        <f t="shared" ref="K147" si="118">X147/$B147</f>
        <v>8696.818181818182</v>
      </c>
      <c r="L147" s="20"/>
      <c r="M147" s="18">
        <v>2995446</v>
      </c>
      <c r="N147" s="18">
        <v>1371309</v>
      </c>
      <c r="O147" s="18">
        <v>574205</v>
      </c>
      <c r="P147" s="18">
        <v>564276</v>
      </c>
      <c r="Q147" s="17"/>
      <c r="R147" s="18">
        <v>330424</v>
      </c>
      <c r="S147" s="18">
        <v>6590013</v>
      </c>
      <c r="T147" s="18">
        <v>254427</v>
      </c>
      <c r="U147" s="18">
        <v>20151771</v>
      </c>
      <c r="V147" s="17"/>
      <c r="W147" s="18">
        <v>1824339</v>
      </c>
      <c r="X147" s="18">
        <v>191330</v>
      </c>
      <c r="Y147" s="18">
        <v>560929</v>
      </c>
      <c r="Z147" s="18">
        <v>390598</v>
      </c>
      <c r="AA147" s="17"/>
      <c r="AB147" s="18">
        <v>0</v>
      </c>
      <c r="AC147" s="18">
        <v>0</v>
      </c>
      <c r="AD147" s="18">
        <v>0</v>
      </c>
      <c r="AE147" s="18">
        <v>0</v>
      </c>
      <c r="AF147" s="17"/>
      <c r="AG147" s="18">
        <f t="shared" si="26"/>
        <v>13302861</v>
      </c>
      <c r="AH147" s="18">
        <v>2533709</v>
      </c>
      <c r="AI147" s="18">
        <f t="shared" si="27"/>
        <v>22496206</v>
      </c>
      <c r="AJ147" s="18">
        <v>5818433</v>
      </c>
    </row>
    <row r="148" spans="1:36">
      <c r="A148" s="45">
        <v>45108</v>
      </c>
      <c r="B148" s="20">
        <v>21</v>
      </c>
      <c r="C148" s="20"/>
      <c r="D148" s="18">
        <f t="shared" ref="D148" si="119">(M148+R148+W148+AB148)/$B148</f>
        <v>227223.19047619047</v>
      </c>
      <c r="E148" s="18">
        <f t="shared" ref="E148" si="120">(N148+S148+X148+AC148)/$B148</f>
        <v>351027.38095238095</v>
      </c>
      <c r="F148" s="18">
        <f t="shared" ref="F148" si="121">M148/$B148</f>
        <v>120926.47619047618</v>
      </c>
      <c r="G148" s="18">
        <f t="shared" ref="G148" si="122">N148/$B148</f>
        <v>80378.095238095237</v>
      </c>
      <c r="H148" s="18">
        <f t="shared" ref="H148" si="123">R148/$B148</f>
        <v>4242.1904761904761</v>
      </c>
      <c r="I148" s="18">
        <f t="shared" ref="I148" si="124">S148/$B148</f>
        <v>260934.09523809524</v>
      </c>
      <c r="J148" s="18">
        <f t="shared" ref="J148" si="125">W148/$B148</f>
        <v>102054.52380952382</v>
      </c>
      <c r="K148" s="18">
        <f t="shared" ref="K148" si="126">X148/$B148</f>
        <v>9715.1904761904771</v>
      </c>
      <c r="L148" s="20"/>
      <c r="M148" s="18">
        <v>2539456</v>
      </c>
      <c r="N148" s="18">
        <v>1687940</v>
      </c>
      <c r="O148" s="18">
        <v>590733</v>
      </c>
      <c r="P148" s="18">
        <v>596008</v>
      </c>
      <c r="Q148" s="17"/>
      <c r="R148" s="18">
        <v>89086</v>
      </c>
      <c r="S148" s="18">
        <v>5479616</v>
      </c>
      <c r="T148" s="18">
        <v>240749</v>
      </c>
      <c r="U148" s="18">
        <v>21218342</v>
      </c>
      <c r="V148" s="17"/>
      <c r="W148" s="18">
        <v>2143145</v>
      </c>
      <c r="X148" s="18">
        <v>204019</v>
      </c>
      <c r="Y148" s="18">
        <v>573360</v>
      </c>
      <c r="Z148" s="18">
        <v>435329</v>
      </c>
      <c r="AA148" s="17"/>
      <c r="AB148" s="18">
        <v>0</v>
      </c>
      <c r="AC148" s="18">
        <v>0</v>
      </c>
      <c r="AD148" s="18">
        <v>0</v>
      </c>
      <c r="AE148" s="18">
        <v>0</v>
      </c>
      <c r="AF148" s="17"/>
      <c r="AG148" s="18">
        <f t="shared" si="26"/>
        <v>12143262</v>
      </c>
      <c r="AH148" s="18">
        <v>1621352</v>
      </c>
      <c r="AI148" s="18">
        <f t="shared" si="27"/>
        <v>23654521</v>
      </c>
      <c r="AJ148" s="18">
        <v>6075464</v>
      </c>
    </row>
    <row r="149" spans="1:36">
      <c r="A149" s="45">
        <v>45139</v>
      </c>
      <c r="B149" s="20">
        <v>23</v>
      </c>
      <c r="C149" s="20"/>
      <c r="D149" s="18">
        <f t="shared" ref="D149" si="127">(M149+R149+W149+AB149)/$B149</f>
        <v>199782.60869565216</v>
      </c>
      <c r="E149" s="18">
        <f t="shared" ref="E149" si="128">(N149+S149+X149+AC149)/$B149</f>
        <v>329790.39130434784</v>
      </c>
      <c r="F149" s="18">
        <f t="shared" ref="F149" si="129">M149/$B149</f>
        <v>116088.65217391304</v>
      </c>
      <c r="G149" s="18">
        <f t="shared" ref="G149" si="130">N149/$B149</f>
        <v>84447.434782608689</v>
      </c>
      <c r="H149" s="18">
        <f t="shared" ref="H149" si="131">R149/$B149</f>
        <v>2230.9565217391305</v>
      </c>
      <c r="I149" s="18">
        <f t="shared" ref="I149" si="132">S149/$B149</f>
        <v>239216.34782608695</v>
      </c>
      <c r="J149" s="18">
        <f t="shared" ref="J149" si="133">W149/$B149</f>
        <v>81463</v>
      </c>
      <c r="K149" s="18">
        <f t="shared" ref="K149" si="134">X149/$B149</f>
        <v>6126.608695652174</v>
      </c>
      <c r="L149" s="20"/>
      <c r="M149" s="18">
        <v>2670039</v>
      </c>
      <c r="N149" s="18">
        <v>1942291</v>
      </c>
      <c r="O149" s="18">
        <v>558478</v>
      </c>
      <c r="P149" s="18">
        <v>636090</v>
      </c>
      <c r="Q149" s="17"/>
      <c r="R149" s="18">
        <v>51312</v>
      </c>
      <c r="S149" s="18">
        <v>5501976</v>
      </c>
      <c r="T149" s="18">
        <v>221219</v>
      </c>
      <c r="U149" s="18">
        <v>22282931</v>
      </c>
      <c r="V149" s="17"/>
      <c r="W149" s="18">
        <v>1873649</v>
      </c>
      <c r="X149" s="18">
        <v>140912</v>
      </c>
      <c r="Y149" s="18">
        <v>572225</v>
      </c>
      <c r="Z149" s="18">
        <v>307637</v>
      </c>
      <c r="AA149" s="17"/>
      <c r="AB149" s="18">
        <v>0</v>
      </c>
      <c r="AC149" s="18">
        <v>0</v>
      </c>
      <c r="AD149" s="18">
        <v>0</v>
      </c>
      <c r="AE149" s="18">
        <v>0</v>
      </c>
      <c r="AF149" s="17"/>
      <c r="AG149" s="18">
        <f t="shared" si="26"/>
        <v>12180179</v>
      </c>
      <c r="AH149" s="18">
        <v>1552167</v>
      </c>
      <c r="AI149" s="18">
        <f t="shared" si="27"/>
        <v>24578580</v>
      </c>
      <c r="AJ149" s="18">
        <v>6338858</v>
      </c>
    </row>
    <row r="150" spans="1:36">
      <c r="A150" s="45">
        <v>45170</v>
      </c>
      <c r="B150" s="20">
        <v>21</v>
      </c>
      <c r="C150" s="20"/>
      <c r="D150" s="18">
        <f t="shared" ref="D150" si="135">(M150+R150+W150+AB150)/$B150</f>
        <v>243654.19047619047</v>
      </c>
      <c r="E150" s="18">
        <f t="shared" ref="E150" si="136">(N150+S150+X150+AC150)/$B150</f>
        <v>456493.04761904763</v>
      </c>
      <c r="F150" s="18">
        <f t="shared" ref="F150" si="137">M150/$B150</f>
        <v>146754.90476190476</v>
      </c>
      <c r="G150" s="18">
        <f t="shared" ref="G150" si="138">N150/$B150</f>
        <v>123262.61904761905</v>
      </c>
      <c r="H150" s="18">
        <f t="shared" ref="H150" si="139">R150/$B150</f>
        <v>11432.619047619048</v>
      </c>
      <c r="I150" s="18">
        <f t="shared" ref="I150" si="140">S150/$B150</f>
        <v>326568.23809523811</v>
      </c>
      <c r="J150" s="18">
        <f t="shared" ref="J150" si="141">W150/$B150</f>
        <v>85466.666666666672</v>
      </c>
      <c r="K150" s="18">
        <f t="shared" ref="K150" si="142">X150/$B150</f>
        <v>6662.1904761904761</v>
      </c>
      <c r="L150" s="20"/>
      <c r="M150" s="18">
        <v>3081853</v>
      </c>
      <c r="N150" s="18">
        <v>2588515</v>
      </c>
      <c r="O150" s="18">
        <v>565311</v>
      </c>
      <c r="P150" s="18">
        <v>718384</v>
      </c>
      <c r="Q150" s="17"/>
      <c r="R150" s="18">
        <v>240085</v>
      </c>
      <c r="S150" s="18">
        <v>6857933</v>
      </c>
      <c r="T150" s="18">
        <v>154228</v>
      </c>
      <c r="U150" s="18">
        <v>21590498</v>
      </c>
      <c r="V150" s="17"/>
      <c r="W150" s="18">
        <v>1794800</v>
      </c>
      <c r="X150" s="18">
        <v>139906</v>
      </c>
      <c r="Y150" s="18">
        <v>641969</v>
      </c>
      <c r="Z150" s="18">
        <v>339121</v>
      </c>
      <c r="AA150" s="17"/>
      <c r="AB150" s="18">
        <v>0</v>
      </c>
      <c r="AC150" s="18">
        <v>0</v>
      </c>
      <c r="AD150" s="18">
        <v>0</v>
      </c>
      <c r="AE150" s="18">
        <v>0</v>
      </c>
      <c r="AF150" s="17"/>
      <c r="AG150" s="18">
        <f t="shared" si="26"/>
        <v>14703092</v>
      </c>
      <c r="AH150" s="18">
        <v>2431360</v>
      </c>
      <c r="AI150" s="18">
        <f t="shared" si="27"/>
        <v>24009511</v>
      </c>
      <c r="AJ150" s="18">
        <v>5882978</v>
      </c>
    </row>
    <row r="151" spans="1:36">
      <c r="A151" s="45">
        <v>45200</v>
      </c>
      <c r="B151" s="20">
        <v>22</v>
      </c>
      <c r="C151" s="20"/>
      <c r="D151" s="18">
        <f t="shared" ref="D151" si="143">(M151+R151+W151+AB151)/$B151</f>
        <v>226743.27272727274</v>
      </c>
      <c r="E151" s="18">
        <f t="shared" ref="E151" si="144">(N151+S151+X151+AC151)/$B151</f>
        <v>403722.40909090912</v>
      </c>
      <c r="F151" s="18">
        <f t="shared" ref="F151" si="145">M151/$B151</f>
        <v>135627.5</v>
      </c>
      <c r="G151" s="18">
        <f t="shared" ref="G151" si="146">N151/$B151</f>
        <v>114303.04545454546</v>
      </c>
      <c r="H151" s="18">
        <f t="shared" ref="H151" si="147">R151/$B151</f>
        <v>5080.045454545455</v>
      </c>
      <c r="I151" s="18">
        <f t="shared" ref="I151" si="148">S151/$B151</f>
        <v>284465.59090909088</v>
      </c>
      <c r="J151" s="18">
        <f t="shared" ref="J151" si="149">W151/$B151</f>
        <v>86035.727272727279</v>
      </c>
      <c r="K151" s="18">
        <f t="shared" ref="K151" si="150">X151/$B151</f>
        <v>4953.772727272727</v>
      </c>
      <c r="L151" s="20"/>
      <c r="M151" s="18">
        <v>2983805</v>
      </c>
      <c r="N151" s="18">
        <v>2514667</v>
      </c>
      <c r="O151" s="18">
        <v>605868</v>
      </c>
      <c r="P151" s="18">
        <v>714232</v>
      </c>
      <c r="Q151" s="17"/>
      <c r="R151" s="18">
        <v>111761</v>
      </c>
      <c r="S151" s="18">
        <v>6258243</v>
      </c>
      <c r="T151" s="18">
        <v>239794</v>
      </c>
      <c r="U151" s="18">
        <v>23346775</v>
      </c>
      <c r="V151" s="17"/>
      <c r="W151" s="18">
        <v>1892786</v>
      </c>
      <c r="X151" s="18">
        <v>108983</v>
      </c>
      <c r="Y151" s="18">
        <v>690410</v>
      </c>
      <c r="Z151" s="18">
        <v>325024</v>
      </c>
      <c r="AA151" s="17"/>
      <c r="AB151" s="18">
        <v>0</v>
      </c>
      <c r="AC151" s="18">
        <v>0</v>
      </c>
      <c r="AD151" s="18">
        <v>0</v>
      </c>
      <c r="AE151" s="18">
        <v>0</v>
      </c>
      <c r="AF151" s="17"/>
      <c r="AG151" s="18">
        <f t="shared" si="26"/>
        <v>13870245</v>
      </c>
      <c r="AH151" s="18">
        <v>1882956</v>
      </c>
      <c r="AI151" s="18">
        <f t="shared" si="27"/>
        <v>25922103</v>
      </c>
      <c r="AJ151" s="18">
        <v>6331036</v>
      </c>
    </row>
    <row r="152" spans="1:36">
      <c r="A152" s="45">
        <v>45231</v>
      </c>
      <c r="B152" s="20">
        <v>22</v>
      </c>
      <c r="C152" s="20"/>
      <c r="D152" s="18">
        <f t="shared" ref="D152" si="151">(M152+R152+W152+AB152)/$B152</f>
        <v>230158.36363636365</v>
      </c>
      <c r="E152" s="18">
        <f t="shared" ref="E152" si="152">(N152+S152+X152+AC152)/$B152</f>
        <v>375148.95454545453</v>
      </c>
      <c r="F152" s="18">
        <f t="shared" ref="F152" si="153">M152/$B152</f>
        <v>115929.36363636363</v>
      </c>
      <c r="G152" s="18">
        <f t="shared" ref="G152" si="154">N152/$B152</f>
        <v>75478.045454545456</v>
      </c>
      <c r="H152" s="18">
        <f t="shared" ref="H152" si="155">R152/$B152</f>
        <v>9348.181818181818</v>
      </c>
      <c r="I152" s="18">
        <f t="shared" ref="I152" si="156">S152/$B152</f>
        <v>292973.09090909088</v>
      </c>
      <c r="J152" s="18">
        <f t="shared" ref="J152" si="157">W152/$B152</f>
        <v>104880.81818181818</v>
      </c>
      <c r="K152" s="18">
        <f t="shared" ref="K152" si="158">X152/$B152</f>
        <v>6697.818181818182</v>
      </c>
      <c r="L152" s="20"/>
      <c r="M152" s="18">
        <v>2550446</v>
      </c>
      <c r="N152" s="18">
        <v>1660517</v>
      </c>
      <c r="O152" s="18">
        <v>605426</v>
      </c>
      <c r="P152" s="18">
        <v>717076</v>
      </c>
      <c r="Q152" s="17"/>
      <c r="R152" s="18">
        <v>205660</v>
      </c>
      <c r="S152" s="18">
        <v>6445408</v>
      </c>
      <c r="T152" s="18">
        <v>247965</v>
      </c>
      <c r="U152" s="18">
        <v>24390939</v>
      </c>
      <c r="V152" s="17"/>
      <c r="W152" s="18">
        <v>2307378</v>
      </c>
      <c r="X152" s="18">
        <v>147352</v>
      </c>
      <c r="Y152" s="18">
        <v>708474</v>
      </c>
      <c r="Z152" s="18">
        <v>184385</v>
      </c>
      <c r="AA152" s="17"/>
      <c r="AB152" s="18">
        <v>0</v>
      </c>
      <c r="AC152" s="18">
        <v>0</v>
      </c>
      <c r="AD152" s="18">
        <v>0</v>
      </c>
      <c r="AE152" s="18">
        <v>0</v>
      </c>
      <c r="AF152" s="17"/>
      <c r="AG152" s="18">
        <f t="shared" si="26"/>
        <v>13316761</v>
      </c>
      <c r="AH152" s="18">
        <v>2096439</v>
      </c>
      <c r="AI152" s="18">
        <f t="shared" si="27"/>
        <v>26854265</v>
      </c>
      <c r="AJ152" s="18">
        <v>6587349</v>
      </c>
    </row>
    <row r="153" spans="1:36">
      <c r="A153" s="45">
        <v>45261</v>
      </c>
      <c r="B153" s="20">
        <v>19</v>
      </c>
      <c r="C153" s="20"/>
      <c r="D153" s="18">
        <f t="shared" ref="D153" si="159">(M153+R153+W153+AB153)/$B153</f>
        <v>202128</v>
      </c>
      <c r="E153" s="18">
        <f t="shared" ref="E153" si="160">(N153+S153+X153+AC153)/$B153</f>
        <v>352783.57894736843</v>
      </c>
      <c r="F153" s="18">
        <f t="shared" ref="F153" si="161">M153/$B153</f>
        <v>125268.57894736843</v>
      </c>
      <c r="G153" s="18">
        <f t="shared" ref="G153" si="162">N153/$B153</f>
        <v>75156.68421052632</v>
      </c>
      <c r="H153" s="18">
        <f t="shared" ref="H153" si="163">R153/$B153</f>
        <v>9555.1578947368416</v>
      </c>
      <c r="I153" s="18">
        <f t="shared" ref="I153" si="164">S153/$B153</f>
        <v>273839.63157894736</v>
      </c>
      <c r="J153" s="18">
        <f t="shared" ref="J153" si="165">W153/$B153</f>
        <v>67304.263157894733</v>
      </c>
      <c r="K153" s="18">
        <f t="shared" ref="K153" si="166">X153/$B153</f>
        <v>3787.2631578947367</v>
      </c>
      <c r="L153" s="20"/>
      <c r="M153" s="18">
        <v>2380103</v>
      </c>
      <c r="N153" s="18">
        <v>1427977</v>
      </c>
      <c r="O153" s="18">
        <v>517679</v>
      </c>
      <c r="P153" s="18">
        <v>482588</v>
      </c>
      <c r="Q153" s="17"/>
      <c r="R153" s="18">
        <v>181548</v>
      </c>
      <c r="S153" s="18">
        <v>5202953</v>
      </c>
      <c r="T153" s="18">
        <v>153607</v>
      </c>
      <c r="U153" s="18">
        <v>17413470</v>
      </c>
      <c r="V153" s="17"/>
      <c r="W153" s="18">
        <v>1278781</v>
      </c>
      <c r="X153" s="18">
        <v>71958</v>
      </c>
      <c r="Y153" s="18">
        <v>656667</v>
      </c>
      <c r="Z153" s="18">
        <v>219713</v>
      </c>
      <c r="AA153" s="17"/>
      <c r="AB153" s="18">
        <v>0</v>
      </c>
      <c r="AC153" s="18">
        <v>0</v>
      </c>
      <c r="AD153" s="18">
        <v>0</v>
      </c>
      <c r="AE153" s="18">
        <v>0</v>
      </c>
      <c r="AF153" s="17"/>
      <c r="AG153" s="18">
        <f t="shared" si="26"/>
        <v>10543320</v>
      </c>
      <c r="AH153" s="18">
        <v>1711943</v>
      </c>
      <c r="AI153" s="18">
        <f t="shared" si="27"/>
        <v>19443724</v>
      </c>
      <c r="AJ153" s="18">
        <v>4577027</v>
      </c>
    </row>
    <row r="154" spans="1:36">
      <c r="A154" s="45">
        <v>45292</v>
      </c>
      <c r="B154" s="20">
        <v>22</v>
      </c>
      <c r="C154" s="20"/>
      <c r="D154" s="18">
        <f t="shared" ref="D154" si="167">(M154+R154+W154+AB154)/$B154</f>
        <v>207351.09090909091</v>
      </c>
      <c r="E154" s="18">
        <f t="shared" ref="E154" si="168">(N154+S154+X154+AC154)/$B154</f>
        <v>369523.45454545453</v>
      </c>
      <c r="F154" s="18">
        <f t="shared" ref="F154" si="169">M154/$B154</f>
        <v>116334.04545454546</v>
      </c>
      <c r="G154" s="18">
        <f t="shared" ref="G154" si="170">N154/$B154</f>
        <v>83376.727272727279</v>
      </c>
      <c r="H154" s="18">
        <f t="shared" ref="H154" si="171">R154/$B154</f>
        <v>2424.0454545454545</v>
      </c>
      <c r="I154" s="18">
        <f t="shared" ref="I154" si="172">S154/$B154</f>
        <v>279536.31818181818</v>
      </c>
      <c r="J154" s="18">
        <f t="shared" ref="J154" si="173">W154/$B154</f>
        <v>88593</v>
      </c>
      <c r="K154" s="18">
        <f t="shared" ref="K154" si="174">X154/$B154</f>
        <v>6610.409090909091</v>
      </c>
      <c r="L154" s="20"/>
      <c r="M154" s="18">
        <v>2559349</v>
      </c>
      <c r="N154" s="18">
        <v>1834288</v>
      </c>
      <c r="O154" s="18">
        <v>539192</v>
      </c>
      <c r="P154" s="18">
        <v>545811</v>
      </c>
      <c r="Q154" s="17"/>
      <c r="R154" s="18">
        <v>53329</v>
      </c>
      <c r="S154" s="18">
        <v>6149799</v>
      </c>
      <c r="T154" s="18">
        <v>180592</v>
      </c>
      <c r="U154" s="18">
        <v>19811231</v>
      </c>
      <c r="V154" s="17"/>
      <c r="W154" s="18">
        <v>1949046</v>
      </c>
      <c r="X154" s="18">
        <v>145429</v>
      </c>
      <c r="Y154" s="18">
        <v>746887</v>
      </c>
      <c r="Z154" s="18">
        <v>250610</v>
      </c>
      <c r="AA154" s="17"/>
      <c r="AB154" s="18">
        <v>0</v>
      </c>
      <c r="AC154" s="18">
        <v>0</v>
      </c>
      <c r="AD154" s="18">
        <v>0</v>
      </c>
      <c r="AE154" s="18">
        <v>0</v>
      </c>
      <c r="AF154" s="17"/>
      <c r="AG154" s="18">
        <f t="shared" si="26"/>
        <v>12691240</v>
      </c>
      <c r="AH154" s="18">
        <v>1886878</v>
      </c>
      <c r="AI154" s="18">
        <f t="shared" si="27"/>
        <v>22074323</v>
      </c>
      <c r="AJ154" s="18">
        <v>5226544</v>
      </c>
    </row>
    <row r="155" spans="1:36">
      <c r="A155" s="45">
        <v>45323</v>
      </c>
      <c r="B155" s="20">
        <v>21</v>
      </c>
      <c r="C155" s="20"/>
      <c r="D155" s="18">
        <f t="shared" ref="D155" si="175">(M155+R155+W155+AB155)/$B155</f>
        <v>235196.76190476189</v>
      </c>
      <c r="E155" s="18">
        <f t="shared" ref="E155" si="176">(N155+S155+X155+AC155)/$B155</f>
        <v>413427.66666666669</v>
      </c>
      <c r="F155" s="18">
        <f t="shared" ref="F155" si="177">M155/$B155</f>
        <v>103990.61904761905</v>
      </c>
      <c r="G155" s="18">
        <f t="shared" ref="G155" si="178">N155/$B155</f>
        <v>84409.809523809527</v>
      </c>
      <c r="H155" s="18">
        <f t="shared" ref="H155" si="179">R155/$B155</f>
        <v>6042.5238095238092</v>
      </c>
      <c r="I155" s="18">
        <f t="shared" ref="I155" si="180">S155/$B155</f>
        <v>320882.80952380953</v>
      </c>
      <c r="J155" s="18">
        <f t="shared" ref="J155" si="181">W155/$B155</f>
        <v>125163.61904761905</v>
      </c>
      <c r="K155" s="18">
        <f t="shared" ref="K155" si="182">X155/$B155</f>
        <v>8135.0476190476193</v>
      </c>
      <c r="L155" s="20"/>
      <c r="M155" s="18">
        <v>2183803</v>
      </c>
      <c r="N155" s="18">
        <v>1772606</v>
      </c>
      <c r="O155" s="18">
        <v>572526</v>
      </c>
      <c r="P155" s="18">
        <v>615260</v>
      </c>
      <c r="Q155" s="17"/>
      <c r="R155" s="18">
        <v>126893</v>
      </c>
      <c r="S155" s="18">
        <v>6738539</v>
      </c>
      <c r="T155" s="18">
        <v>214095</v>
      </c>
      <c r="U155" s="18">
        <v>21510349</v>
      </c>
      <c r="V155" s="17"/>
      <c r="W155" s="18">
        <v>2628436</v>
      </c>
      <c r="X155" s="18">
        <v>170836</v>
      </c>
      <c r="Y155" s="18">
        <v>703505</v>
      </c>
      <c r="Z155" s="18">
        <v>200441</v>
      </c>
      <c r="AA155" s="17"/>
      <c r="AB155" s="18">
        <v>0</v>
      </c>
      <c r="AC155" s="18">
        <v>0</v>
      </c>
      <c r="AD155" s="18">
        <v>0</v>
      </c>
      <c r="AE155" s="18">
        <v>0</v>
      </c>
      <c r="AF155" s="17"/>
      <c r="AG155" s="18">
        <f t="shared" si="26"/>
        <v>13621113</v>
      </c>
      <c r="AH155" s="18">
        <v>1720340</v>
      </c>
      <c r="AI155" s="18">
        <f t="shared" si="27"/>
        <v>23816176</v>
      </c>
      <c r="AJ155" s="18">
        <v>5775259</v>
      </c>
    </row>
    <row r="156" spans="1:36">
      <c r="A156" s="45">
        <v>45352</v>
      </c>
      <c r="B156" s="20">
        <v>20</v>
      </c>
      <c r="C156" s="20"/>
      <c r="D156" s="18">
        <f t="shared" ref="D156" si="183">(M156+R156+W156+AB156)/$B156</f>
        <v>253555.55</v>
      </c>
      <c r="E156" s="18">
        <f t="shared" ref="E156" si="184">(N156+S156+X156+AC156)/$B156</f>
        <v>431275.55</v>
      </c>
      <c r="F156" s="18">
        <f t="shared" ref="F156" si="185">M156/$B156</f>
        <v>124875.7</v>
      </c>
      <c r="G156" s="18">
        <f t="shared" ref="G156" si="186">N156/$B156</f>
        <v>81521</v>
      </c>
      <c r="H156" s="18">
        <f t="shared" ref="H156" si="187">R156/$B156</f>
        <v>19734.45</v>
      </c>
      <c r="I156" s="18">
        <f t="shared" ref="I156" si="188">S156/$B156</f>
        <v>343691.85</v>
      </c>
      <c r="J156" s="18">
        <f t="shared" ref="J156" si="189">W156/$B156</f>
        <v>108945.4</v>
      </c>
      <c r="K156" s="18">
        <f t="shared" ref="K156" si="190">X156/$B156</f>
        <v>6062.7</v>
      </c>
      <c r="L156" s="20"/>
      <c r="M156" s="18">
        <v>2497514</v>
      </c>
      <c r="N156" s="18">
        <v>1630420</v>
      </c>
      <c r="O156" s="18">
        <v>638777</v>
      </c>
      <c r="P156" s="18">
        <v>239794</v>
      </c>
      <c r="Q156" s="17"/>
      <c r="R156" s="18">
        <v>394689</v>
      </c>
      <c r="S156" s="18">
        <v>6873837</v>
      </c>
      <c r="T156" s="18">
        <v>564408</v>
      </c>
      <c r="U156" s="18">
        <v>20388775</v>
      </c>
      <c r="V156" s="17"/>
      <c r="W156" s="18">
        <v>2178908</v>
      </c>
      <c r="X156" s="18">
        <v>121254</v>
      </c>
      <c r="Y156" s="18">
        <v>564561</v>
      </c>
      <c r="Z156" s="18">
        <v>338643</v>
      </c>
      <c r="AA156" s="17"/>
      <c r="AB156" s="18">
        <v>0</v>
      </c>
      <c r="AC156" s="18">
        <v>0</v>
      </c>
      <c r="AD156" s="18">
        <v>0</v>
      </c>
      <c r="AE156" s="18">
        <v>0</v>
      </c>
      <c r="AF156" s="17"/>
      <c r="AG156" s="18">
        <f t="shared" si="26"/>
        <v>13696622</v>
      </c>
      <c r="AH156" s="18">
        <v>2214506</v>
      </c>
      <c r="AI156" s="18">
        <f t="shared" si="27"/>
        <v>22734958</v>
      </c>
      <c r="AJ156" s="18">
        <v>5752294</v>
      </c>
    </row>
    <row r="157" spans="1:36">
      <c r="A157" s="45">
        <v>45383</v>
      </c>
      <c r="B157" s="20">
        <v>21</v>
      </c>
      <c r="C157" s="20"/>
      <c r="D157" s="18">
        <f t="shared" ref="D157" si="191">(M157+R157+W157+AB157)/$B157</f>
        <v>291504.66666666669</v>
      </c>
      <c r="E157" s="18">
        <f t="shared" ref="E157" si="192">(N157+S157+X157+AC157)/$B157</f>
        <v>378236.09523809527</v>
      </c>
      <c r="F157" s="18">
        <f t="shared" ref="F157" si="193">M157/$B157</f>
        <v>126268.57142857143</v>
      </c>
      <c r="G157" s="18">
        <f t="shared" ref="G157" si="194">N157/$B157</f>
        <v>95351.71428571429</v>
      </c>
      <c r="H157" s="18">
        <f t="shared" ref="H157" si="195">R157/$B157</f>
        <v>42844.809523809527</v>
      </c>
      <c r="I157" s="18">
        <f t="shared" ref="I157" si="196">S157/$B157</f>
        <v>278317.42857142858</v>
      </c>
      <c r="J157" s="18">
        <f t="shared" ref="J157" si="197">W157/$B157</f>
        <v>122391.28571428571</v>
      </c>
      <c r="K157" s="18">
        <f t="shared" ref="K157" si="198">X157/$B157</f>
        <v>4566.9523809523807</v>
      </c>
      <c r="L157" s="20"/>
      <c r="M157" s="18">
        <v>2651640</v>
      </c>
      <c r="N157" s="18">
        <v>2002386</v>
      </c>
      <c r="O157" s="18">
        <v>612431</v>
      </c>
      <c r="P157" s="18">
        <v>586397</v>
      </c>
      <c r="Q157" s="17"/>
      <c r="R157" s="18">
        <v>899741</v>
      </c>
      <c r="S157" s="18">
        <v>5844666</v>
      </c>
      <c r="T157" s="18">
        <v>693365</v>
      </c>
      <c r="U157" s="18">
        <v>21211868</v>
      </c>
      <c r="V157" s="17"/>
      <c r="W157" s="18">
        <v>2570217</v>
      </c>
      <c r="X157" s="18">
        <v>95906</v>
      </c>
      <c r="Y157" s="18">
        <v>571593</v>
      </c>
      <c r="Z157" s="18">
        <v>177409</v>
      </c>
      <c r="AA157" s="17"/>
      <c r="AB157" s="18">
        <v>0</v>
      </c>
      <c r="AC157" s="18">
        <v>0</v>
      </c>
      <c r="AD157" s="18">
        <v>0</v>
      </c>
      <c r="AE157" s="18">
        <v>0</v>
      </c>
      <c r="AF157" s="17"/>
      <c r="AG157" s="18">
        <f t="shared" si="26"/>
        <v>14064556</v>
      </c>
      <c r="AH157" s="18">
        <v>1375017</v>
      </c>
      <c r="AI157" s="18">
        <f t="shared" si="27"/>
        <v>23853063</v>
      </c>
      <c r="AJ157" s="18">
        <v>5956951</v>
      </c>
    </row>
    <row r="158" spans="1:36">
      <c r="U158" s="2"/>
      <c r="V158" s="5"/>
    </row>
    <row r="159" spans="1:36">
      <c r="U159" s="3"/>
    </row>
    <row r="160" spans="1:36">
      <c r="U160" s="3"/>
    </row>
    <row r="161" spans="21:21">
      <c r="U161" s="3"/>
    </row>
    <row r="162" spans="21:21">
      <c r="U162" s="3"/>
    </row>
    <row r="163" spans="21:21">
      <c r="U163" s="3"/>
    </row>
    <row r="164" spans="21:21">
      <c r="U164" s="3"/>
    </row>
    <row r="165" spans="21:21">
      <c r="U165" s="3"/>
    </row>
    <row r="166" spans="21:21">
      <c r="U166" s="3"/>
    </row>
    <row r="167" spans="21:21">
      <c r="U167" s="3"/>
    </row>
    <row r="168" spans="21:21">
      <c r="U168" s="3"/>
    </row>
    <row r="169" spans="21:21">
      <c r="U169" s="3"/>
    </row>
    <row r="170" spans="21:21">
      <c r="U170" s="3"/>
    </row>
    <row r="171" spans="21:21">
      <c r="U171" s="3"/>
    </row>
    <row r="172" spans="21:21">
      <c r="U172" s="3"/>
    </row>
    <row r="173" spans="21:21">
      <c r="U173" s="3"/>
    </row>
    <row r="174" spans="21:21">
      <c r="U174" s="3"/>
    </row>
    <row r="175" spans="21:21">
      <c r="U175" s="3"/>
    </row>
    <row r="176" spans="21:21">
      <c r="U176" s="3"/>
    </row>
    <row r="177" spans="21:22">
      <c r="U177" s="3"/>
    </row>
    <row r="178" spans="21:22">
      <c r="U178" s="3"/>
    </row>
    <row r="179" spans="21:22">
      <c r="U179" s="3"/>
    </row>
    <row r="180" spans="21:22">
      <c r="U180" s="3"/>
    </row>
    <row r="181" spans="21:22">
      <c r="U181" s="3"/>
    </row>
    <row r="182" spans="21:22">
      <c r="U182" s="3"/>
    </row>
    <row r="183" spans="21:22">
      <c r="U183" s="3"/>
    </row>
    <row r="184" spans="21:22">
      <c r="U184" s="3"/>
    </row>
    <row r="185" spans="21:22">
      <c r="U185" s="3"/>
    </row>
    <row r="186" spans="21:22">
      <c r="U186" s="3"/>
    </row>
    <row r="187" spans="21:22">
      <c r="U187" s="3"/>
    </row>
    <row r="188" spans="21:22">
      <c r="U188" s="1"/>
      <c r="V188" s="4"/>
    </row>
    <row r="189" spans="21:22">
      <c r="U189" s="2"/>
      <c r="V189" s="5"/>
    </row>
    <row r="190" spans="21:22">
      <c r="U190" s="3"/>
    </row>
    <row r="191" spans="21:22">
      <c r="U191" s="3"/>
    </row>
    <row r="192" spans="21:22">
      <c r="U192" s="3"/>
    </row>
    <row r="193" spans="21:21">
      <c r="U193" s="3"/>
    </row>
    <row r="194" spans="21:21">
      <c r="U194" s="3"/>
    </row>
    <row r="195" spans="21:21">
      <c r="U195" s="3"/>
    </row>
    <row r="196" spans="21:21">
      <c r="U196" s="3"/>
    </row>
    <row r="197" spans="21:21">
      <c r="U197" s="3"/>
    </row>
    <row r="198" spans="21:21">
      <c r="U198" s="3"/>
    </row>
    <row r="199" spans="21:21">
      <c r="U199" s="3"/>
    </row>
    <row r="200" spans="21:21">
      <c r="U200" s="3"/>
    </row>
    <row r="201" spans="21:21">
      <c r="U201" s="3"/>
    </row>
    <row r="202" spans="21:21">
      <c r="U202" s="3"/>
    </row>
    <row r="203" spans="21:21">
      <c r="U203" s="3"/>
    </row>
    <row r="204" spans="21:21">
      <c r="U204" s="3"/>
    </row>
    <row r="205" spans="21:21">
      <c r="U205" s="3"/>
    </row>
    <row r="206" spans="21:21">
      <c r="U206" s="3"/>
    </row>
    <row r="207" spans="21:21">
      <c r="U207" s="3"/>
    </row>
    <row r="208" spans="21:21">
      <c r="U208" s="3"/>
    </row>
    <row r="209" spans="21:22">
      <c r="U209" s="3"/>
    </row>
    <row r="210" spans="21:22">
      <c r="U210" s="3"/>
    </row>
    <row r="211" spans="21:22">
      <c r="U211" s="3"/>
    </row>
    <row r="212" spans="21:22">
      <c r="U212" s="3"/>
    </row>
    <row r="213" spans="21:22">
      <c r="U213" s="3"/>
    </row>
    <row r="214" spans="21:22">
      <c r="U214" s="3"/>
    </row>
    <row r="215" spans="21:22">
      <c r="U215" s="3"/>
    </row>
    <row r="216" spans="21:22">
      <c r="U216" s="3"/>
    </row>
    <row r="217" spans="21:22">
      <c r="U217" s="3"/>
    </row>
    <row r="218" spans="21:22">
      <c r="U218" s="3"/>
    </row>
    <row r="219" spans="21:22">
      <c r="U219" s="2"/>
      <c r="V219" s="5"/>
    </row>
    <row r="220" spans="21:22">
      <c r="U220" s="3"/>
    </row>
    <row r="221" spans="21:22">
      <c r="U221" s="3"/>
    </row>
    <row r="222" spans="21:22">
      <c r="U222" s="3"/>
    </row>
    <row r="223" spans="21:22">
      <c r="U223" s="3"/>
    </row>
    <row r="224" spans="21:22">
      <c r="U224" s="3"/>
    </row>
    <row r="225" spans="21:21">
      <c r="U225" s="3"/>
    </row>
    <row r="226" spans="21:21">
      <c r="U226" s="3"/>
    </row>
    <row r="227" spans="21:21">
      <c r="U227" s="3"/>
    </row>
    <row r="228" spans="21:21">
      <c r="U228" s="3"/>
    </row>
    <row r="229" spans="21:21">
      <c r="U229" s="3"/>
    </row>
    <row r="230" spans="21:21">
      <c r="U230" s="3"/>
    </row>
    <row r="231" spans="21:21">
      <c r="U231" s="3"/>
    </row>
    <row r="232" spans="21:21">
      <c r="U232" s="3"/>
    </row>
    <row r="233" spans="21:21">
      <c r="U233" s="3"/>
    </row>
    <row r="234" spans="21:21">
      <c r="U234" s="3"/>
    </row>
    <row r="235" spans="21:21">
      <c r="U235" s="3"/>
    </row>
    <row r="236" spans="21:21">
      <c r="U236" s="3"/>
    </row>
    <row r="237" spans="21:21">
      <c r="U237" s="3"/>
    </row>
    <row r="238" spans="21:21">
      <c r="U238" s="3"/>
    </row>
    <row r="239" spans="21:21">
      <c r="U239" s="3"/>
    </row>
    <row r="240" spans="21:21">
      <c r="U240" s="3"/>
    </row>
    <row r="241" spans="21:22">
      <c r="U241" s="3"/>
    </row>
    <row r="242" spans="21:22">
      <c r="U242" s="3"/>
    </row>
    <row r="243" spans="21:22">
      <c r="U243" s="3"/>
    </row>
    <row r="244" spans="21:22">
      <c r="U244" s="3"/>
    </row>
    <row r="245" spans="21:22">
      <c r="U245" s="3"/>
    </row>
    <row r="246" spans="21:22">
      <c r="U246" s="3"/>
    </row>
    <row r="247" spans="21:22">
      <c r="U247" s="3"/>
    </row>
    <row r="248" spans="21:22">
      <c r="U248" s="3"/>
    </row>
    <row r="249" spans="21:22">
      <c r="U249" s="6"/>
      <c r="V249" s="7"/>
    </row>
  </sheetData>
  <mergeCells count="20">
    <mergeCell ref="AD8:AE8"/>
    <mergeCell ref="W8:X8"/>
    <mergeCell ref="Y8:Z8"/>
    <mergeCell ref="M8:N8"/>
    <mergeCell ref="AG7:AJ7"/>
    <mergeCell ref="AG8:AH8"/>
    <mergeCell ref="AI8:AJ8"/>
    <mergeCell ref="R7:U7"/>
    <mergeCell ref="AB7:AE7"/>
    <mergeCell ref="W7:Z7"/>
    <mergeCell ref="T8:U8"/>
    <mergeCell ref="AB8:AC8"/>
    <mergeCell ref="D7:K7"/>
    <mergeCell ref="O8:P8"/>
    <mergeCell ref="R8:S8"/>
    <mergeCell ref="M7:P7"/>
    <mergeCell ref="J8:K8"/>
    <mergeCell ref="H8:I8"/>
    <mergeCell ref="F8:G8"/>
    <mergeCell ref="D8:E8"/>
  </mergeCells>
  <pageMargins left="0.7" right="0.7" top="0.75" bottom="0.75" header="0.3" footer="0.3"/>
  <pageSetup scale="40" orientation="portrait" verticalDpi="0" r:id="rId1"/>
  <headerFooter>
    <oddFooter>&amp;C_x000D_&amp;1#&amp;"Calibri"&amp;10&amp;KFFEF00 PRIVATE</oddFooter>
  </headerFooter>
  <rowBreaks count="1" manualBreakCount="1">
    <brk id="50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0"/>
  <sheetViews>
    <sheetView workbookViewId="0">
      <pane ySplit="4" topLeftCell="A123" activePane="bottomLeft" state="frozen"/>
      <selection pane="bottomLeft" activeCell="A140" sqref="A140:XFD140"/>
    </sheetView>
  </sheetViews>
  <sheetFormatPr baseColWidth="10" defaultColWidth="11.44140625" defaultRowHeight="14.4"/>
  <cols>
    <col min="1" max="1" width="11.88671875" style="22" customWidth="1"/>
    <col min="2" max="2" width="16.33203125" style="22" customWidth="1"/>
    <col min="3" max="3" width="3.33203125" style="40" customWidth="1"/>
    <col min="4" max="4" width="17.5546875" style="22" bestFit="1" customWidth="1"/>
  </cols>
  <sheetData>
    <row r="1" spans="1:4" ht="15.6">
      <c r="A1" s="12" t="s">
        <v>9</v>
      </c>
    </row>
    <row r="2" spans="1:4">
      <c r="A2" s="15" t="s">
        <v>35</v>
      </c>
    </row>
    <row r="3" spans="1:4">
      <c r="A3" s="29"/>
      <c r="B3" s="29"/>
      <c r="C3" s="39"/>
      <c r="D3" s="30"/>
    </row>
    <row r="4" spans="1:4" s="49" customFormat="1" ht="28.2" customHeight="1">
      <c r="A4" s="52" t="s">
        <v>41</v>
      </c>
      <c r="B4" s="53" t="s">
        <v>25</v>
      </c>
      <c r="C4" s="58"/>
      <c r="D4" s="59" t="s">
        <v>4</v>
      </c>
    </row>
    <row r="5" spans="1:4">
      <c r="A5" s="47">
        <v>41275</v>
      </c>
      <c r="B5" s="23">
        <v>22</v>
      </c>
      <c r="C5" s="41"/>
      <c r="D5" s="24">
        <v>20695532412.516815</v>
      </c>
    </row>
    <row r="6" spans="1:4">
      <c r="A6" s="47">
        <v>41306</v>
      </c>
      <c r="B6" s="23">
        <v>20</v>
      </c>
      <c r="C6" s="41"/>
      <c r="D6" s="24">
        <v>22135895123.130123</v>
      </c>
    </row>
    <row r="7" spans="1:4">
      <c r="A7" s="47">
        <v>41334</v>
      </c>
      <c r="B7" s="23">
        <v>21</v>
      </c>
      <c r="C7" s="41"/>
      <c r="D7" s="24">
        <v>28921051778.724865</v>
      </c>
    </row>
    <row r="8" spans="1:4">
      <c r="A8" s="47">
        <v>41365</v>
      </c>
      <c r="B8" s="23">
        <v>22</v>
      </c>
      <c r="C8" s="41"/>
      <c r="D8" s="24">
        <v>46243641946.140633</v>
      </c>
    </row>
    <row r="9" spans="1:4">
      <c r="A9" s="47">
        <v>41395</v>
      </c>
      <c r="B9" s="23">
        <v>23</v>
      </c>
      <c r="C9" s="41"/>
      <c r="D9" s="24">
        <v>62415846886.243835</v>
      </c>
    </row>
    <row r="10" spans="1:4">
      <c r="A10" s="47">
        <v>41426</v>
      </c>
      <c r="B10" s="23">
        <v>20</v>
      </c>
      <c r="C10" s="41"/>
      <c r="D10" s="24">
        <v>59875114554.339149</v>
      </c>
    </row>
    <row r="11" spans="1:4">
      <c r="A11" s="47">
        <v>41456</v>
      </c>
      <c r="B11" s="23">
        <v>23</v>
      </c>
      <c r="C11" s="41"/>
      <c r="D11" s="24">
        <v>65052431675.142784</v>
      </c>
    </row>
    <row r="12" spans="1:4">
      <c r="A12" s="47">
        <v>41487</v>
      </c>
      <c r="B12" s="23">
        <v>22</v>
      </c>
      <c r="C12" s="41"/>
      <c r="D12" s="24">
        <v>78694479574.123337</v>
      </c>
    </row>
    <row r="13" spans="1:4">
      <c r="A13" s="47">
        <v>41518</v>
      </c>
      <c r="B13" s="23">
        <v>21</v>
      </c>
      <c r="C13" s="41"/>
      <c r="D13" s="24">
        <v>68908516626.672623</v>
      </c>
    </row>
    <row r="14" spans="1:4">
      <c r="A14" s="47">
        <v>41548</v>
      </c>
      <c r="B14" s="23">
        <v>23</v>
      </c>
      <c r="C14" s="41"/>
      <c r="D14" s="24">
        <v>79583090202.992096</v>
      </c>
    </row>
    <row r="15" spans="1:4">
      <c r="A15" s="47">
        <v>41579</v>
      </c>
      <c r="B15" s="23">
        <v>21</v>
      </c>
      <c r="C15" s="41"/>
      <c r="D15" s="24">
        <v>86774954523.55098</v>
      </c>
    </row>
    <row r="16" spans="1:4">
      <c r="A16" s="47">
        <v>41609</v>
      </c>
      <c r="B16" s="23">
        <v>21</v>
      </c>
      <c r="C16" s="41"/>
      <c r="D16" s="24">
        <v>71805734608.476089</v>
      </c>
    </row>
    <row r="17" spans="1:4">
      <c r="A17" s="47">
        <v>41640</v>
      </c>
      <c r="B17" s="23">
        <v>22</v>
      </c>
      <c r="C17" s="41"/>
      <c r="D17" s="24">
        <v>82044881378.876434</v>
      </c>
    </row>
    <row r="18" spans="1:4">
      <c r="A18" s="47">
        <v>41671</v>
      </c>
      <c r="B18" s="23">
        <v>20</v>
      </c>
      <c r="C18" s="41"/>
      <c r="D18" s="24">
        <v>71724536948.197205</v>
      </c>
    </row>
    <row r="19" spans="1:4">
      <c r="A19" s="47">
        <v>41699</v>
      </c>
      <c r="B19" s="23">
        <v>21</v>
      </c>
      <c r="C19" s="41"/>
      <c r="D19" s="24">
        <v>88223552897.73056</v>
      </c>
    </row>
    <row r="20" spans="1:4">
      <c r="A20" s="47">
        <v>41730</v>
      </c>
      <c r="B20" s="23">
        <v>22</v>
      </c>
      <c r="C20" s="41"/>
      <c r="D20" s="24">
        <v>90766438073.134033</v>
      </c>
    </row>
    <row r="21" spans="1:4">
      <c r="A21" s="47">
        <v>41760</v>
      </c>
      <c r="B21" s="23">
        <v>22</v>
      </c>
      <c r="C21" s="41"/>
      <c r="D21" s="24">
        <v>103279859465.16776</v>
      </c>
    </row>
    <row r="22" spans="1:4">
      <c r="A22" s="47">
        <v>41791</v>
      </c>
      <c r="B22" s="23">
        <v>21</v>
      </c>
      <c r="C22" s="41"/>
      <c r="D22" s="24">
        <v>130996630275.21608</v>
      </c>
    </row>
    <row r="23" spans="1:4">
      <c r="A23" s="47">
        <v>41822</v>
      </c>
      <c r="B23" s="23">
        <v>23</v>
      </c>
      <c r="C23" s="41"/>
      <c r="D23" s="24">
        <v>180751111364.8963</v>
      </c>
    </row>
    <row r="24" spans="1:4">
      <c r="A24" s="47">
        <v>41853</v>
      </c>
      <c r="B24" s="23">
        <v>21</v>
      </c>
      <c r="C24" s="41"/>
      <c r="D24" s="24">
        <v>189819692047.22495</v>
      </c>
    </row>
    <row r="25" spans="1:4">
      <c r="A25" s="47">
        <v>41884</v>
      </c>
      <c r="B25" s="23">
        <v>22</v>
      </c>
      <c r="C25" s="41"/>
      <c r="D25" s="24">
        <v>265816105908.69122</v>
      </c>
    </row>
    <row r="26" spans="1:4">
      <c r="A26" s="47">
        <v>41915</v>
      </c>
      <c r="B26" s="23">
        <v>23</v>
      </c>
      <c r="C26" s="41"/>
      <c r="D26" s="24">
        <v>289983568773.6922</v>
      </c>
    </row>
    <row r="27" spans="1:4">
      <c r="A27" s="47">
        <v>41946</v>
      </c>
      <c r="B27" s="23">
        <v>20</v>
      </c>
      <c r="C27" s="41"/>
      <c r="D27" s="24">
        <v>251341909781.38638</v>
      </c>
    </row>
    <row r="28" spans="1:4">
      <c r="A28" s="47">
        <v>41977</v>
      </c>
      <c r="B28" s="23">
        <v>22</v>
      </c>
      <c r="C28" s="41"/>
      <c r="D28" s="24">
        <v>241736048784.3912</v>
      </c>
    </row>
    <row r="29" spans="1:4">
      <c r="A29" s="47">
        <v>42008</v>
      </c>
      <c r="B29" s="23">
        <v>21</v>
      </c>
      <c r="C29" s="41"/>
      <c r="D29" s="24">
        <v>180307653643.27182</v>
      </c>
    </row>
    <row r="30" spans="1:4">
      <c r="A30" s="47">
        <v>42039</v>
      </c>
      <c r="B30" s="23">
        <v>20</v>
      </c>
      <c r="C30" s="41"/>
      <c r="D30" s="24">
        <v>114566574000.46045</v>
      </c>
    </row>
    <row r="31" spans="1:4">
      <c r="A31" s="47">
        <v>42068</v>
      </c>
      <c r="B31" s="23">
        <v>22</v>
      </c>
      <c r="C31" s="41"/>
      <c r="D31" s="24">
        <v>179775471650.02725</v>
      </c>
    </row>
    <row r="32" spans="1:4">
      <c r="A32" s="47">
        <v>42100</v>
      </c>
      <c r="B32" s="23">
        <v>22</v>
      </c>
      <c r="C32" s="41"/>
      <c r="D32" s="24">
        <v>176532282694.72562</v>
      </c>
    </row>
    <row r="33" spans="1:4">
      <c r="A33" s="47">
        <v>42153</v>
      </c>
      <c r="B33" s="23">
        <v>21</v>
      </c>
      <c r="C33" s="41"/>
      <c r="D33" s="24">
        <v>182138750549.95734</v>
      </c>
    </row>
    <row r="34" spans="1:4">
      <c r="A34" s="47">
        <v>42185</v>
      </c>
      <c r="B34" s="23">
        <v>22</v>
      </c>
      <c r="C34" s="41"/>
      <c r="D34" s="24">
        <v>202950334194.5293</v>
      </c>
    </row>
    <row r="35" spans="1:4">
      <c r="A35" s="47">
        <v>42186</v>
      </c>
      <c r="B35" s="23">
        <v>23</v>
      </c>
      <c r="C35" s="41"/>
      <c r="D35" s="24">
        <v>184391697654.70801</v>
      </c>
    </row>
    <row r="36" spans="1:4">
      <c r="A36" s="47">
        <v>42218</v>
      </c>
      <c r="B36" s="23">
        <v>21</v>
      </c>
      <c r="C36" s="41"/>
      <c r="D36" s="24">
        <v>192390383693.59381</v>
      </c>
    </row>
    <row r="37" spans="1:4">
      <c r="A37" s="47">
        <v>42250</v>
      </c>
      <c r="B37" s="23">
        <v>22</v>
      </c>
      <c r="C37" s="41"/>
      <c r="D37" s="24">
        <v>171868537516.18991</v>
      </c>
    </row>
    <row r="38" spans="1:4">
      <c r="A38" s="47">
        <v>42281</v>
      </c>
      <c r="B38" s="23">
        <v>22</v>
      </c>
      <c r="C38" s="41"/>
      <c r="D38" s="24">
        <v>197016601903.94592</v>
      </c>
    </row>
    <row r="39" spans="1:4">
      <c r="A39" s="47">
        <v>42313</v>
      </c>
      <c r="B39" s="23">
        <v>21</v>
      </c>
      <c r="C39" s="41"/>
      <c r="D39" s="24">
        <v>176570160746.67776</v>
      </c>
    </row>
    <row r="40" spans="1:4">
      <c r="A40" s="47">
        <v>42344</v>
      </c>
      <c r="B40" s="23">
        <v>22</v>
      </c>
      <c r="C40" s="41"/>
      <c r="D40" s="24">
        <v>208809534226.66043</v>
      </c>
    </row>
    <row r="41" spans="1:4">
      <c r="A41" s="47">
        <v>42376</v>
      </c>
      <c r="B41" s="23">
        <v>20</v>
      </c>
      <c r="C41" s="41"/>
      <c r="D41" s="24">
        <v>236700006021.17523</v>
      </c>
    </row>
    <row r="42" spans="1:4">
      <c r="A42" s="47">
        <v>42408</v>
      </c>
      <c r="B42" s="23">
        <v>21</v>
      </c>
      <c r="C42" s="41"/>
      <c r="D42" s="24">
        <v>233731225360.06528</v>
      </c>
    </row>
    <row r="43" spans="1:4">
      <c r="A43" s="47">
        <v>42438</v>
      </c>
      <c r="B43" s="23">
        <v>23</v>
      </c>
      <c r="C43" s="41"/>
      <c r="D43" s="24">
        <v>232512287293.18411</v>
      </c>
    </row>
    <row r="44" spans="1:4">
      <c r="A44" s="47">
        <v>42470</v>
      </c>
      <c r="B44" s="23">
        <v>21</v>
      </c>
      <c r="C44" s="41"/>
      <c r="D44" s="24">
        <v>227103414443.92429</v>
      </c>
    </row>
    <row r="45" spans="1:4">
      <c r="A45" s="48">
        <v>42502</v>
      </c>
      <c r="B45" s="25">
        <v>22</v>
      </c>
      <c r="C45" s="41"/>
      <c r="D45" s="26">
        <v>249784041019.20789</v>
      </c>
    </row>
    <row r="46" spans="1:4">
      <c r="A46" s="48">
        <v>42534</v>
      </c>
      <c r="B46" s="25">
        <v>22</v>
      </c>
      <c r="C46" s="41"/>
      <c r="D46" s="26">
        <v>358369498569.27234</v>
      </c>
    </row>
    <row r="47" spans="1:4">
      <c r="A47" s="47">
        <v>42566</v>
      </c>
      <c r="B47" s="23">
        <v>21</v>
      </c>
      <c r="C47" s="41"/>
      <c r="D47" s="24">
        <v>270669815160.47964</v>
      </c>
    </row>
    <row r="48" spans="1:4">
      <c r="A48" s="47">
        <v>42598</v>
      </c>
      <c r="B48" s="23">
        <v>23</v>
      </c>
      <c r="C48" s="41"/>
      <c r="D48" s="24">
        <v>236494457566.98093</v>
      </c>
    </row>
    <row r="49" spans="1:4">
      <c r="A49" s="47">
        <v>42630</v>
      </c>
      <c r="B49" s="23">
        <v>22</v>
      </c>
      <c r="C49" s="41"/>
      <c r="D49" s="24">
        <v>301094483358.26062</v>
      </c>
    </row>
    <row r="50" spans="1:4">
      <c r="A50" s="47">
        <v>42661</v>
      </c>
      <c r="B50" s="23">
        <v>21</v>
      </c>
      <c r="C50" s="41"/>
      <c r="D50" s="24">
        <v>284596897800.08594</v>
      </c>
    </row>
    <row r="51" spans="1:4">
      <c r="A51" s="47">
        <v>42692</v>
      </c>
      <c r="B51" s="23">
        <v>22</v>
      </c>
      <c r="C51" s="41"/>
      <c r="D51" s="24">
        <v>376573468203.07544</v>
      </c>
    </row>
    <row r="52" spans="1:4">
      <c r="A52" s="47">
        <v>42722</v>
      </c>
      <c r="B52" s="23">
        <v>21</v>
      </c>
      <c r="C52" s="41"/>
      <c r="D52" s="24">
        <v>290086732564.83173</v>
      </c>
    </row>
    <row r="53" spans="1:4">
      <c r="A53" s="47">
        <v>42753</v>
      </c>
      <c r="B53" s="23">
        <v>21</v>
      </c>
      <c r="C53" s="41"/>
      <c r="D53" s="24">
        <v>357460589810.44946</v>
      </c>
    </row>
    <row r="54" spans="1:4">
      <c r="A54" s="47">
        <v>42784</v>
      </c>
      <c r="B54" s="23">
        <v>20</v>
      </c>
      <c r="C54" s="41"/>
      <c r="D54" s="24">
        <v>331660653995.42078</v>
      </c>
    </row>
    <row r="55" spans="1:4">
      <c r="A55" s="47">
        <v>42812</v>
      </c>
      <c r="B55" s="23">
        <v>23</v>
      </c>
      <c r="C55" s="41"/>
      <c r="D55" s="24">
        <v>441184798008.53827</v>
      </c>
    </row>
    <row r="56" spans="1:4">
      <c r="A56" s="47">
        <v>42844</v>
      </c>
      <c r="B56" s="23">
        <v>20</v>
      </c>
      <c r="C56" s="41"/>
      <c r="D56" s="24">
        <v>380748285240.52643</v>
      </c>
    </row>
    <row r="57" spans="1:4">
      <c r="A57" s="47">
        <v>42876</v>
      </c>
      <c r="B57" s="23">
        <v>23</v>
      </c>
      <c r="C57" s="41"/>
      <c r="D57" s="24">
        <v>518350694767.34729</v>
      </c>
    </row>
    <row r="58" spans="1:4">
      <c r="A58" s="47">
        <v>42908</v>
      </c>
      <c r="B58" s="23">
        <v>22</v>
      </c>
      <c r="C58" s="41"/>
      <c r="D58" s="24">
        <v>432991629093.13776</v>
      </c>
    </row>
    <row r="59" spans="1:4">
      <c r="A59" s="47">
        <v>42940</v>
      </c>
      <c r="B59" s="23">
        <v>21</v>
      </c>
      <c r="C59" s="41"/>
      <c r="D59" s="24">
        <v>378417229824.31061</v>
      </c>
    </row>
    <row r="60" spans="1:4">
      <c r="A60" s="47">
        <v>42972</v>
      </c>
      <c r="B60" s="23">
        <v>23</v>
      </c>
      <c r="C60" s="41"/>
      <c r="D60" s="24">
        <v>373700445458.32886</v>
      </c>
    </row>
    <row r="61" spans="1:4">
      <c r="A61" s="47">
        <v>43004</v>
      </c>
      <c r="B61" s="23">
        <v>21</v>
      </c>
      <c r="C61" s="44"/>
      <c r="D61" s="24">
        <v>438234801657</v>
      </c>
    </row>
    <row r="62" spans="1:4">
      <c r="A62" s="47">
        <v>43036</v>
      </c>
      <c r="B62" s="23">
        <v>22</v>
      </c>
      <c r="C62" s="44"/>
      <c r="D62" s="24">
        <v>396656801449.60815</v>
      </c>
    </row>
    <row r="63" spans="1:4">
      <c r="A63" s="47">
        <v>43068</v>
      </c>
      <c r="B63" s="23">
        <v>22</v>
      </c>
      <c r="C63" s="44"/>
      <c r="D63" s="24">
        <v>391098286640</v>
      </c>
    </row>
    <row r="64" spans="1:4">
      <c r="A64" s="47">
        <v>43100</v>
      </c>
      <c r="B64" s="23">
        <v>20</v>
      </c>
      <c r="C64" s="44"/>
      <c r="D64" s="24">
        <v>311963880836.56488</v>
      </c>
    </row>
    <row r="65" spans="1:4">
      <c r="A65" s="47">
        <v>43101</v>
      </c>
      <c r="B65" s="23">
        <v>22</v>
      </c>
      <c r="C65" s="44"/>
      <c r="D65" s="24">
        <v>457033351607.3316</v>
      </c>
    </row>
    <row r="66" spans="1:4">
      <c r="A66" s="47">
        <v>43133</v>
      </c>
      <c r="B66" s="23">
        <v>20</v>
      </c>
      <c r="C66" s="44"/>
      <c r="D66" s="24">
        <v>422262407881</v>
      </c>
    </row>
    <row r="67" spans="1:4">
      <c r="A67" s="47">
        <v>43165</v>
      </c>
      <c r="B67" s="23">
        <v>22</v>
      </c>
      <c r="C67" s="44"/>
      <c r="D67" s="24">
        <v>413007731270</v>
      </c>
    </row>
    <row r="68" spans="1:4">
      <c r="A68" s="47">
        <v>43197</v>
      </c>
      <c r="B68" s="23">
        <v>21</v>
      </c>
      <c r="C68" s="44"/>
      <c r="D68" s="24">
        <v>406685462638.16669</v>
      </c>
    </row>
    <row r="69" spans="1:4">
      <c r="A69" s="47">
        <v>43229</v>
      </c>
      <c r="B69" s="23">
        <v>23</v>
      </c>
      <c r="C69" s="44"/>
      <c r="D69" s="24">
        <v>519153338862.37305</v>
      </c>
    </row>
    <row r="70" spans="1:4">
      <c r="A70" s="47">
        <v>43261</v>
      </c>
      <c r="B70" s="23">
        <v>21</v>
      </c>
      <c r="C70" s="44"/>
      <c r="D70" s="24">
        <v>467038876028.7348</v>
      </c>
    </row>
    <row r="71" spans="1:4">
      <c r="A71" s="47">
        <v>43293</v>
      </c>
      <c r="B71" s="23">
        <v>22</v>
      </c>
      <c r="C71" s="44"/>
      <c r="D71" s="24">
        <v>440425341222.75879</v>
      </c>
    </row>
    <row r="72" spans="1:4">
      <c r="A72" s="47">
        <v>43325</v>
      </c>
      <c r="B72" s="23">
        <v>23</v>
      </c>
      <c r="C72" s="44"/>
      <c r="D72" s="24">
        <v>447471088293.04773</v>
      </c>
    </row>
    <row r="73" spans="1:4">
      <c r="A73" s="47">
        <v>43357</v>
      </c>
      <c r="B73" s="23">
        <v>20</v>
      </c>
      <c r="C73" s="44"/>
      <c r="D73" s="24">
        <v>372911116956.16553</v>
      </c>
    </row>
    <row r="74" spans="1:4">
      <c r="A74" s="47">
        <v>43389</v>
      </c>
      <c r="B74" s="23">
        <v>23</v>
      </c>
      <c r="C74" s="44"/>
      <c r="D74" s="24">
        <v>440994087706.16931</v>
      </c>
    </row>
    <row r="75" spans="1:4">
      <c r="A75" s="47">
        <v>43421</v>
      </c>
      <c r="B75" s="23">
        <v>22</v>
      </c>
      <c r="C75" s="44"/>
      <c r="D75" s="24">
        <v>446897599409.4704</v>
      </c>
    </row>
    <row r="76" spans="1:4">
      <c r="A76" s="47">
        <v>43453</v>
      </c>
      <c r="B76" s="23">
        <v>20</v>
      </c>
      <c r="C76" s="44"/>
      <c r="D76" s="24">
        <v>382231932050.54114</v>
      </c>
    </row>
    <row r="77" spans="1:4">
      <c r="A77" s="47">
        <v>43485</v>
      </c>
      <c r="B77" s="23">
        <v>22</v>
      </c>
      <c r="C77" s="44"/>
      <c r="D77" s="24">
        <v>441099188988.60376</v>
      </c>
    </row>
    <row r="78" spans="1:4">
      <c r="A78" s="47">
        <v>43517</v>
      </c>
      <c r="B78" s="23">
        <v>20</v>
      </c>
      <c r="C78" s="44"/>
      <c r="D78" s="24">
        <v>362829191734.39532</v>
      </c>
    </row>
    <row r="79" spans="1:4">
      <c r="A79" s="47">
        <v>43549</v>
      </c>
      <c r="B79" s="23">
        <v>21</v>
      </c>
      <c r="C79" s="44"/>
      <c r="D79" s="24">
        <v>441810734830.92102</v>
      </c>
    </row>
    <row r="80" spans="1:4">
      <c r="A80" s="47">
        <v>43581</v>
      </c>
      <c r="B80" s="23">
        <v>22</v>
      </c>
      <c r="C80" s="44"/>
      <c r="D80" s="24">
        <v>352455429023.83264</v>
      </c>
    </row>
    <row r="81" spans="1:4">
      <c r="A81" s="47">
        <v>43613</v>
      </c>
      <c r="B81" s="23">
        <v>23</v>
      </c>
      <c r="C81" s="44"/>
      <c r="D81" s="24">
        <v>397063430039</v>
      </c>
    </row>
    <row r="82" spans="1:4">
      <c r="A82" s="47">
        <v>43645</v>
      </c>
      <c r="B82" s="23">
        <v>20</v>
      </c>
      <c r="C82" s="44"/>
      <c r="D82" s="24">
        <v>385497437921.94073</v>
      </c>
    </row>
    <row r="83" spans="1:4">
      <c r="A83" s="47">
        <v>43677</v>
      </c>
      <c r="B83" s="23">
        <v>23</v>
      </c>
      <c r="C83" s="44"/>
      <c r="D83" s="24">
        <v>386529452712.28894</v>
      </c>
    </row>
    <row r="84" spans="1:4">
      <c r="A84" s="47">
        <v>43678</v>
      </c>
      <c r="B84" s="23">
        <v>22</v>
      </c>
      <c r="C84" s="44"/>
      <c r="D84" s="24">
        <v>490868722243.36163</v>
      </c>
    </row>
    <row r="85" spans="1:4">
      <c r="A85" s="47">
        <v>43709</v>
      </c>
      <c r="B85" s="23">
        <v>21</v>
      </c>
      <c r="C85" s="44"/>
      <c r="D85" s="24">
        <v>401354225952.6626</v>
      </c>
    </row>
    <row r="86" spans="1:4">
      <c r="A86" s="47">
        <v>43739</v>
      </c>
      <c r="B86" s="23">
        <v>23</v>
      </c>
      <c r="C86" s="44"/>
      <c r="D86" s="24">
        <v>429198634775.03369</v>
      </c>
    </row>
    <row r="87" spans="1:4">
      <c r="A87" s="47">
        <v>43770</v>
      </c>
      <c r="B87" s="23">
        <v>21</v>
      </c>
      <c r="C87" s="44"/>
      <c r="D87" s="24">
        <v>313235841606.03101</v>
      </c>
    </row>
    <row r="88" spans="1:4">
      <c r="A88" s="47">
        <v>43800</v>
      </c>
      <c r="B88" s="23">
        <v>21</v>
      </c>
      <c r="C88" s="44"/>
      <c r="D88" s="24">
        <v>332999069659.53033</v>
      </c>
    </row>
    <row r="89" spans="1:4">
      <c r="A89" s="47">
        <v>43831</v>
      </c>
      <c r="B89" s="23">
        <v>22</v>
      </c>
      <c r="C89" s="44"/>
      <c r="D89" s="24">
        <v>377317085630.87439</v>
      </c>
    </row>
    <row r="90" spans="1:4">
      <c r="A90" s="47">
        <v>43867</v>
      </c>
      <c r="B90" s="23">
        <v>20</v>
      </c>
      <c r="C90" s="44"/>
      <c r="D90" s="24">
        <v>464246503179.51819</v>
      </c>
    </row>
    <row r="91" spans="1:4">
      <c r="A91" s="47">
        <v>43903</v>
      </c>
      <c r="B91" s="23">
        <v>22</v>
      </c>
      <c r="C91" s="44"/>
      <c r="D91" s="24">
        <v>814015856153.55151</v>
      </c>
    </row>
    <row r="92" spans="1:4">
      <c r="A92" s="47">
        <v>43939</v>
      </c>
      <c r="B92" s="23">
        <v>22</v>
      </c>
      <c r="C92" s="44"/>
      <c r="D92" s="24">
        <v>446272974401.34802</v>
      </c>
    </row>
    <row r="93" spans="1:4">
      <c r="A93" s="47">
        <v>43975</v>
      </c>
      <c r="B93" s="23">
        <v>21</v>
      </c>
      <c r="C93" s="44"/>
      <c r="D93" s="24">
        <v>409772542271.49402</v>
      </c>
    </row>
    <row r="94" spans="1:4">
      <c r="A94" s="47">
        <v>44011</v>
      </c>
      <c r="B94" s="23">
        <v>22</v>
      </c>
      <c r="C94" s="44"/>
      <c r="D94" s="24">
        <v>484849167532.50299</v>
      </c>
    </row>
    <row r="95" spans="1:4">
      <c r="A95" s="47">
        <v>44013</v>
      </c>
      <c r="B95" s="23">
        <v>23</v>
      </c>
      <c r="C95" s="44"/>
      <c r="D95" s="24">
        <v>407919078951.07581</v>
      </c>
    </row>
    <row r="96" spans="1:4">
      <c r="A96" s="47">
        <v>44044</v>
      </c>
      <c r="B96" s="23">
        <v>21</v>
      </c>
      <c r="C96" s="44"/>
      <c r="D96" s="24">
        <v>397842282470.59698</v>
      </c>
    </row>
    <row r="97" spans="1:4">
      <c r="A97" s="47">
        <v>44075</v>
      </c>
      <c r="B97" s="23">
        <v>22</v>
      </c>
      <c r="C97" s="44"/>
      <c r="D97" s="24">
        <v>469467416723.00403</v>
      </c>
    </row>
    <row r="98" spans="1:4">
      <c r="A98" s="47">
        <v>44105</v>
      </c>
      <c r="B98" s="23">
        <v>22</v>
      </c>
      <c r="C98" s="44"/>
      <c r="D98" s="24">
        <v>409549011634</v>
      </c>
    </row>
    <row r="99" spans="1:4">
      <c r="A99" s="47">
        <v>44136</v>
      </c>
      <c r="B99" s="23">
        <v>21</v>
      </c>
      <c r="C99" s="44"/>
      <c r="D99" s="24">
        <v>452704389564</v>
      </c>
    </row>
    <row r="100" spans="1:4">
      <c r="A100" s="47">
        <v>44166</v>
      </c>
      <c r="B100" s="23">
        <v>22</v>
      </c>
      <c r="C100" s="44"/>
      <c r="D100" s="24">
        <v>437173823650.39899</v>
      </c>
    </row>
    <row r="101" spans="1:4">
      <c r="A101" s="47">
        <v>44197</v>
      </c>
      <c r="B101" s="23">
        <v>20</v>
      </c>
      <c r="C101" s="44"/>
      <c r="D101" s="24">
        <v>425934474779</v>
      </c>
    </row>
    <row r="102" spans="1:4">
      <c r="A102" s="47">
        <v>44228</v>
      </c>
      <c r="B102" s="23">
        <v>20</v>
      </c>
      <c r="C102" s="44"/>
      <c r="D102" s="24">
        <v>437873358091.93103</v>
      </c>
    </row>
    <row r="103" spans="1:4">
      <c r="A103" s="47">
        <v>44256</v>
      </c>
      <c r="B103" s="23">
        <v>23</v>
      </c>
      <c r="C103" s="44"/>
      <c r="D103" s="24">
        <v>486924807189.42102</v>
      </c>
    </row>
    <row r="104" spans="1:4">
      <c r="A104" s="47">
        <v>44287</v>
      </c>
      <c r="B104" s="23">
        <v>22</v>
      </c>
      <c r="C104" s="44"/>
      <c r="D104" s="24">
        <v>392840779789.05402</v>
      </c>
    </row>
    <row r="105" spans="1:4">
      <c r="A105" s="47">
        <v>44317</v>
      </c>
      <c r="B105" s="23">
        <v>21</v>
      </c>
      <c r="C105" s="44"/>
      <c r="D105" s="24">
        <v>391536613938.09601</v>
      </c>
    </row>
    <row r="106" spans="1:4">
      <c r="A106" s="47">
        <v>44348</v>
      </c>
      <c r="B106" s="23">
        <v>22</v>
      </c>
      <c r="C106" s="44"/>
      <c r="D106" s="24">
        <v>425730185575.13098</v>
      </c>
    </row>
    <row r="107" spans="1:4">
      <c r="A107" s="47">
        <v>44378</v>
      </c>
      <c r="B107" s="23">
        <v>22</v>
      </c>
      <c r="C107" s="44"/>
      <c r="D107" s="24">
        <v>399634354831.21002</v>
      </c>
    </row>
    <row r="108" spans="1:4">
      <c r="A108" s="47">
        <v>44409</v>
      </c>
      <c r="B108" s="23">
        <v>22</v>
      </c>
      <c r="C108" s="44"/>
      <c r="D108" s="24">
        <v>348137900011.17102</v>
      </c>
    </row>
    <row r="109" spans="1:4">
      <c r="A109" s="47">
        <v>44440</v>
      </c>
      <c r="B109" s="23">
        <v>22</v>
      </c>
      <c r="C109" s="44"/>
      <c r="D109" s="24">
        <v>407813758584.71698</v>
      </c>
    </row>
    <row r="110" spans="1:4">
      <c r="A110" s="47">
        <v>44470</v>
      </c>
      <c r="B110" s="23">
        <v>21</v>
      </c>
      <c r="C110" s="44"/>
      <c r="D110" s="24">
        <v>405785012756.81598</v>
      </c>
    </row>
    <row r="111" spans="1:4">
      <c r="A111" s="47">
        <v>44501</v>
      </c>
      <c r="B111" s="23">
        <v>22</v>
      </c>
      <c r="C111" s="44"/>
      <c r="D111" s="24">
        <v>466094999803.604</v>
      </c>
    </row>
    <row r="112" spans="1:4">
      <c r="A112" s="47">
        <v>44531</v>
      </c>
      <c r="B112" s="23">
        <v>23</v>
      </c>
      <c r="C112" s="44"/>
      <c r="D112" s="24">
        <v>407262612219.51599</v>
      </c>
    </row>
    <row r="113" spans="1:4">
      <c r="A113" s="46">
        <v>44562</v>
      </c>
      <c r="B113" s="14">
        <v>21</v>
      </c>
      <c r="D113" s="24">
        <v>469188353760.677</v>
      </c>
    </row>
    <row r="114" spans="1:4">
      <c r="A114" s="46">
        <v>44593</v>
      </c>
      <c r="B114" s="14">
        <v>20</v>
      </c>
      <c r="D114" s="24">
        <v>500193400960.90399</v>
      </c>
    </row>
    <row r="115" spans="1:4">
      <c r="A115" s="46">
        <v>44621</v>
      </c>
      <c r="B115" s="14">
        <v>23</v>
      </c>
      <c r="D115" s="24">
        <v>600614948197.63501</v>
      </c>
    </row>
    <row r="116" spans="1:4">
      <c r="A116" s="46">
        <v>44652</v>
      </c>
      <c r="B116" s="14">
        <v>21</v>
      </c>
      <c r="D116" s="24">
        <v>517291953621.92401</v>
      </c>
    </row>
    <row r="117" spans="1:4">
      <c r="A117" s="46">
        <v>44682</v>
      </c>
      <c r="B117" s="14">
        <v>22</v>
      </c>
      <c r="D117" s="24">
        <v>509133067104.94299</v>
      </c>
    </row>
    <row r="118" spans="1:4">
      <c r="A118" s="46">
        <v>44713</v>
      </c>
      <c r="B118" s="14">
        <v>22</v>
      </c>
      <c r="D118" s="24">
        <v>510088937065.73602</v>
      </c>
    </row>
    <row r="119" spans="1:4">
      <c r="A119" s="46">
        <v>44743</v>
      </c>
      <c r="B119" s="14">
        <v>21</v>
      </c>
      <c r="D119" s="24">
        <v>449861101131.17102</v>
      </c>
    </row>
    <row r="120" spans="1:4">
      <c r="A120" s="46">
        <v>44774</v>
      </c>
      <c r="B120" s="14">
        <v>23</v>
      </c>
      <c r="D120" s="24">
        <v>452343785144.39398</v>
      </c>
    </row>
    <row r="121" spans="1:4">
      <c r="A121" s="46">
        <v>44805</v>
      </c>
      <c r="B121" s="14">
        <v>22</v>
      </c>
      <c r="D121" s="24">
        <v>532800286600.92999</v>
      </c>
    </row>
    <row r="122" spans="1:4">
      <c r="A122" s="46">
        <v>44835</v>
      </c>
      <c r="B122" s="14">
        <v>21</v>
      </c>
      <c r="D122" s="24">
        <v>452113182464.35797</v>
      </c>
    </row>
    <row r="123" spans="1:4">
      <c r="A123" s="46">
        <v>44866</v>
      </c>
      <c r="B123" s="14">
        <v>22</v>
      </c>
      <c r="D123" s="24">
        <v>463708322363.297</v>
      </c>
    </row>
    <row r="124" spans="1:4">
      <c r="A124" s="46">
        <v>44896</v>
      </c>
      <c r="B124" s="14">
        <v>22</v>
      </c>
      <c r="D124" s="24">
        <v>394561358286.16302</v>
      </c>
    </row>
    <row r="125" spans="1:4">
      <c r="A125" s="46">
        <v>44927</v>
      </c>
      <c r="B125" s="14">
        <v>22</v>
      </c>
      <c r="D125" s="24">
        <v>432221331867.888</v>
      </c>
    </row>
    <row r="126" spans="1:4">
      <c r="A126" s="46">
        <v>44958</v>
      </c>
      <c r="B126" s="14">
        <v>20</v>
      </c>
      <c r="D126" s="24">
        <v>412192695632.43402</v>
      </c>
    </row>
    <row r="127" spans="1:4">
      <c r="A127" s="46">
        <v>44986</v>
      </c>
      <c r="B127" s="14">
        <v>23</v>
      </c>
      <c r="D127" s="24">
        <v>521214122768.92798</v>
      </c>
    </row>
    <row r="128" spans="1:4">
      <c r="A128" s="46">
        <v>45017</v>
      </c>
      <c r="B128" s="14">
        <v>20</v>
      </c>
      <c r="D128" s="24">
        <v>393852729849.72699</v>
      </c>
    </row>
    <row r="129" spans="1:4">
      <c r="A129" s="46">
        <v>45047</v>
      </c>
      <c r="B129" s="14">
        <v>23</v>
      </c>
      <c r="D129" s="24">
        <v>495629743982.75598</v>
      </c>
    </row>
    <row r="130" spans="1:4">
      <c r="A130" s="46">
        <v>45078</v>
      </c>
      <c r="B130" s="14">
        <v>22</v>
      </c>
      <c r="D130" s="24">
        <v>514252924838.03302</v>
      </c>
    </row>
    <row r="131" spans="1:4">
      <c r="A131" s="46">
        <v>45108</v>
      </c>
      <c r="B131" s="14">
        <v>21</v>
      </c>
      <c r="D131" s="24">
        <v>492227156334.849</v>
      </c>
    </row>
    <row r="132" spans="1:4">
      <c r="A132" s="46">
        <v>45139</v>
      </c>
      <c r="B132" s="14">
        <v>23</v>
      </c>
      <c r="D132" s="24">
        <v>517567728501.31299</v>
      </c>
    </row>
    <row r="133" spans="1:4">
      <c r="A133" s="46">
        <v>45170</v>
      </c>
      <c r="B133" s="14">
        <v>21</v>
      </c>
      <c r="D133" s="24">
        <v>503012961811.55902</v>
      </c>
    </row>
    <row r="134" spans="1:4">
      <c r="A134" s="46">
        <v>45200</v>
      </c>
      <c r="B134" s="14">
        <v>22</v>
      </c>
      <c r="D134" s="24">
        <v>507789999195.48798</v>
      </c>
    </row>
    <row r="135" spans="1:4">
      <c r="A135" s="46">
        <v>45231</v>
      </c>
      <c r="B135" s="14">
        <v>22</v>
      </c>
      <c r="D135" s="24">
        <v>534940045665.55499</v>
      </c>
    </row>
    <row r="136" spans="1:4">
      <c r="A136" s="46">
        <v>45261</v>
      </c>
      <c r="B136" s="14">
        <v>20</v>
      </c>
      <c r="D136" s="24">
        <v>489610403830.37097</v>
      </c>
    </row>
    <row r="137" spans="1:4">
      <c r="A137" s="46">
        <v>45292</v>
      </c>
      <c r="B137" s="14">
        <v>22</v>
      </c>
      <c r="D137" s="24">
        <v>548523214478.53302</v>
      </c>
    </row>
    <row r="138" spans="1:4">
      <c r="A138" s="46">
        <v>45323</v>
      </c>
      <c r="B138" s="14">
        <v>21</v>
      </c>
      <c r="D138" s="24">
        <v>495775566487.685</v>
      </c>
    </row>
    <row r="139" spans="1:4">
      <c r="A139" s="46">
        <v>45352</v>
      </c>
      <c r="B139" s="14">
        <v>21</v>
      </c>
      <c r="D139" s="24">
        <v>539173123464.51099</v>
      </c>
    </row>
    <row r="140" spans="1:4">
      <c r="A140" s="46">
        <v>45383</v>
      </c>
      <c r="B140" s="14">
        <v>22</v>
      </c>
      <c r="D140" s="24">
        <v>630802591934.56494</v>
      </c>
    </row>
  </sheetData>
  <pageMargins left="0.7" right="0.7" top="0.75" bottom="0.75" header="0.3" footer="0.3"/>
  <pageSetup paperSize="9" orientation="portrait" horizontalDpi="1200" verticalDpi="1200" r:id="rId1"/>
  <headerFooter>
    <oddFooter>&amp;C_x000D_&amp;1#&amp;"Calibri"&amp;10&amp;KFFEF00 PRIVATE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8CE9-8E39-43ED-86F3-1CC8B2BBD0F4}">
  <dimension ref="A1:I84"/>
  <sheetViews>
    <sheetView zoomScaleNormal="100" workbookViewId="0">
      <pane ySplit="8" topLeftCell="A75" activePane="bottomLeft" state="frozen"/>
      <selection pane="bottomLeft" activeCell="A84" sqref="A84:XFD84"/>
    </sheetView>
  </sheetViews>
  <sheetFormatPr baseColWidth="10" defaultColWidth="11.44140625" defaultRowHeight="14.4"/>
  <cols>
    <col min="1" max="1" width="11.88671875" customWidth="1"/>
    <col min="2" max="2" width="12.44140625" customWidth="1"/>
    <col min="6" max="6" width="17.88671875" customWidth="1"/>
    <col min="7" max="7" width="20.6640625" customWidth="1"/>
    <col min="8" max="8" width="19.44140625" customWidth="1"/>
    <col min="9" max="9" width="21" customWidth="1"/>
  </cols>
  <sheetData>
    <row r="1" spans="1:9" ht="15.6">
      <c r="A1" s="12" t="s">
        <v>7</v>
      </c>
      <c r="C1" s="10"/>
      <c r="D1" s="10"/>
      <c r="E1" s="10"/>
    </row>
    <row r="2" spans="1:9" ht="14.4" customHeight="1">
      <c r="A2" s="21" t="s">
        <v>97</v>
      </c>
      <c r="C2" s="9"/>
      <c r="D2" s="9"/>
      <c r="E2" s="9"/>
    </row>
    <row r="3" spans="1:9" ht="14.4" customHeight="1">
      <c r="A3" s="28" t="s">
        <v>16</v>
      </c>
      <c r="C3" s="9"/>
      <c r="D3" s="9"/>
      <c r="E3" s="9"/>
    </row>
    <row r="4" spans="1:9" ht="14.4" customHeight="1">
      <c r="A4" s="32" t="s">
        <v>14</v>
      </c>
      <c r="C4" s="9"/>
      <c r="D4" s="9"/>
      <c r="E4" s="9"/>
    </row>
    <row r="5" spans="1:9" s="31" customFormat="1" ht="14.4" customHeight="1">
      <c r="A5" s="33" t="s">
        <v>15</v>
      </c>
    </row>
    <row r="6" spans="1:9" s="31" customFormat="1" ht="14.4" customHeight="1">
      <c r="A6" s="33"/>
    </row>
    <row r="7" spans="1:9" s="49" customFormat="1" ht="22.95" customHeight="1">
      <c r="A7" s="54"/>
      <c r="B7" s="60" t="s">
        <v>6</v>
      </c>
      <c r="C7" s="72" t="s">
        <v>8</v>
      </c>
      <c r="D7" s="72"/>
      <c r="E7" s="72"/>
      <c r="F7" s="60" t="s">
        <v>62</v>
      </c>
      <c r="G7" s="72" t="s">
        <v>11</v>
      </c>
      <c r="H7" s="72"/>
      <c r="I7" s="60" t="s">
        <v>96</v>
      </c>
    </row>
    <row r="8" spans="1:9" s="49" customFormat="1" ht="28.2" customHeight="1">
      <c r="A8" s="56" t="s">
        <v>60</v>
      </c>
      <c r="B8" s="52" t="s">
        <v>98</v>
      </c>
      <c r="C8" s="52" t="s">
        <v>1</v>
      </c>
      <c r="D8" s="52" t="s">
        <v>61</v>
      </c>
      <c r="E8" s="52" t="s">
        <v>70</v>
      </c>
      <c r="F8" s="52" t="s">
        <v>69</v>
      </c>
      <c r="G8" s="52" t="s">
        <v>72</v>
      </c>
      <c r="H8" s="52" t="s">
        <v>71</v>
      </c>
      <c r="I8" s="52" t="s">
        <v>92</v>
      </c>
    </row>
    <row r="9" spans="1:9" hidden="1">
      <c r="A9" s="13">
        <v>43105</v>
      </c>
      <c r="B9" s="17">
        <v>1531</v>
      </c>
      <c r="C9" s="17">
        <v>39665</v>
      </c>
      <c r="D9" s="17">
        <v>1060</v>
      </c>
      <c r="E9" s="61" t="s">
        <v>68</v>
      </c>
      <c r="F9" s="17">
        <v>0</v>
      </c>
      <c r="G9" s="18">
        <v>0</v>
      </c>
      <c r="H9" s="18">
        <v>1772.0979229680004</v>
      </c>
    </row>
    <row r="10" spans="1:9" hidden="1">
      <c r="A10" s="13">
        <v>43133</v>
      </c>
      <c r="B10" s="17">
        <v>1522</v>
      </c>
      <c r="C10" s="17">
        <v>39326</v>
      </c>
      <c r="D10" s="17">
        <v>1054</v>
      </c>
      <c r="E10" s="61" t="s">
        <v>68</v>
      </c>
      <c r="F10" s="17">
        <v>2</v>
      </c>
      <c r="G10" s="18">
        <v>142.29516108631333</v>
      </c>
      <c r="H10" s="18">
        <v>2581.2151063865995</v>
      </c>
    </row>
    <row r="11" spans="1:9" hidden="1">
      <c r="A11" s="13">
        <v>43161</v>
      </c>
      <c r="B11" s="17">
        <v>1530</v>
      </c>
      <c r="C11" s="17">
        <v>39759</v>
      </c>
      <c r="D11" s="17">
        <v>1050</v>
      </c>
      <c r="E11" s="61" t="s">
        <v>68</v>
      </c>
      <c r="F11" s="17">
        <v>13</v>
      </c>
      <c r="G11" s="18">
        <v>1800.2847306369197</v>
      </c>
      <c r="H11" s="18">
        <v>5882.8145771561003</v>
      </c>
    </row>
    <row r="12" spans="1:9" hidden="1">
      <c r="A12" s="13">
        <v>43192</v>
      </c>
      <c r="B12" s="17">
        <v>1525</v>
      </c>
      <c r="C12" s="17">
        <v>39977</v>
      </c>
      <c r="D12" s="17">
        <v>1057</v>
      </c>
      <c r="E12" s="61" t="s">
        <v>68</v>
      </c>
      <c r="F12" s="17">
        <v>3</v>
      </c>
      <c r="G12" s="18">
        <v>13.645945999999999</v>
      </c>
      <c r="H12" s="18">
        <v>3787.0168526787002</v>
      </c>
    </row>
    <row r="13" spans="1:9" hidden="1">
      <c r="A13" s="13">
        <v>43222</v>
      </c>
      <c r="B13" s="17">
        <v>1518</v>
      </c>
      <c r="C13" s="17">
        <v>39627</v>
      </c>
      <c r="D13" s="17">
        <v>1064</v>
      </c>
      <c r="E13" s="61" t="s">
        <v>68</v>
      </c>
      <c r="F13" s="17">
        <v>4</v>
      </c>
      <c r="G13" s="18">
        <v>60.642577520000003</v>
      </c>
      <c r="H13" s="18">
        <v>3507.0490602133009</v>
      </c>
    </row>
    <row r="14" spans="1:9" hidden="1">
      <c r="A14" s="13">
        <v>43253</v>
      </c>
      <c r="B14" s="17">
        <v>1526</v>
      </c>
      <c r="C14" s="17">
        <v>39940</v>
      </c>
      <c r="D14" s="17">
        <v>1077</v>
      </c>
      <c r="E14" s="61" t="s">
        <v>68</v>
      </c>
      <c r="F14" s="17">
        <v>12</v>
      </c>
      <c r="G14" s="18">
        <v>1372.0852040061152</v>
      </c>
      <c r="H14" s="18">
        <v>4331.2005293449211</v>
      </c>
    </row>
    <row r="15" spans="1:9" hidden="1">
      <c r="A15" s="13">
        <v>43283</v>
      </c>
      <c r="B15" s="17">
        <v>1532</v>
      </c>
      <c r="C15" s="17">
        <v>40080</v>
      </c>
      <c r="D15" s="17">
        <v>1089</v>
      </c>
      <c r="E15" s="61" t="s">
        <v>68</v>
      </c>
      <c r="F15" s="17">
        <v>12</v>
      </c>
      <c r="G15" s="18">
        <v>173.0358464</v>
      </c>
      <c r="H15" s="18">
        <v>2506.518452669</v>
      </c>
    </row>
    <row r="16" spans="1:9" hidden="1">
      <c r="A16" s="13">
        <v>43314</v>
      </c>
      <c r="B16" s="17">
        <v>1530</v>
      </c>
      <c r="C16" s="17">
        <v>40713</v>
      </c>
      <c r="D16" s="17">
        <v>1115</v>
      </c>
      <c r="E16" s="61" t="s">
        <v>68</v>
      </c>
      <c r="F16" s="17">
        <v>2</v>
      </c>
      <c r="G16" s="18">
        <v>0</v>
      </c>
      <c r="H16" s="18">
        <v>1156.1768945107999</v>
      </c>
    </row>
    <row r="17" spans="1:9" hidden="1">
      <c r="A17" s="13">
        <v>43345</v>
      </c>
      <c r="B17" s="17">
        <v>1528</v>
      </c>
      <c r="C17" s="17">
        <v>41370</v>
      </c>
      <c r="D17" s="17">
        <v>1129</v>
      </c>
      <c r="E17" s="61" t="s">
        <v>68</v>
      </c>
      <c r="F17" s="17">
        <v>2</v>
      </c>
      <c r="G17" s="18">
        <v>2.4510002400000004</v>
      </c>
      <c r="H17" s="18">
        <v>2717.5412056031992</v>
      </c>
    </row>
    <row r="18" spans="1:9" hidden="1">
      <c r="A18" s="13">
        <v>43375</v>
      </c>
      <c r="B18" s="17">
        <v>1528</v>
      </c>
      <c r="C18" s="17">
        <v>41696</v>
      </c>
      <c r="D18" s="17">
        <v>1137</v>
      </c>
      <c r="E18" s="61" t="s">
        <v>68</v>
      </c>
      <c r="F18" s="17">
        <v>6</v>
      </c>
      <c r="G18" s="18">
        <v>1374.7028193567669</v>
      </c>
      <c r="H18" s="18">
        <v>20994.064612674498</v>
      </c>
    </row>
    <row r="19" spans="1:9" hidden="1">
      <c r="A19" s="13">
        <v>43406</v>
      </c>
      <c r="B19" s="17">
        <v>1524</v>
      </c>
      <c r="C19" s="17">
        <v>41764</v>
      </c>
      <c r="D19" s="17">
        <v>1140</v>
      </c>
      <c r="E19" s="61" t="s">
        <v>68</v>
      </c>
      <c r="F19" s="17">
        <v>4</v>
      </c>
      <c r="G19" s="18">
        <v>12.324213</v>
      </c>
      <c r="H19" s="18">
        <v>3224.1416551299999</v>
      </c>
    </row>
    <row r="20" spans="1:9" hidden="1">
      <c r="A20" s="13">
        <v>43435</v>
      </c>
      <c r="B20" s="17">
        <v>1497</v>
      </c>
      <c r="C20" s="17">
        <v>42666</v>
      </c>
      <c r="D20" s="17">
        <v>1154</v>
      </c>
      <c r="E20" s="61" t="s">
        <v>68</v>
      </c>
      <c r="F20" s="17">
        <v>4</v>
      </c>
      <c r="G20" s="18">
        <v>8.641232200000001</v>
      </c>
      <c r="H20" s="18">
        <v>11826.900388976201</v>
      </c>
    </row>
    <row r="21" spans="1:9">
      <c r="A21" s="13">
        <v>43466</v>
      </c>
      <c r="B21" s="17">
        <v>1496</v>
      </c>
      <c r="C21" s="17">
        <v>42525</v>
      </c>
      <c r="D21" s="17">
        <v>1172</v>
      </c>
      <c r="E21" s="17">
        <v>5108</v>
      </c>
      <c r="F21" s="18">
        <v>2</v>
      </c>
      <c r="G21" s="18">
        <v>12.336</v>
      </c>
      <c r="H21" s="18">
        <v>3351.9817154249995</v>
      </c>
      <c r="I21" s="42"/>
    </row>
    <row r="22" spans="1:9">
      <c r="A22" s="13">
        <v>43497</v>
      </c>
      <c r="B22" s="17">
        <v>1495</v>
      </c>
      <c r="C22" s="17">
        <v>42756</v>
      </c>
      <c r="D22" s="17">
        <v>1183</v>
      </c>
      <c r="E22" s="17">
        <v>5083</v>
      </c>
      <c r="F22" s="17">
        <v>4</v>
      </c>
      <c r="G22" s="18">
        <v>35.374999000000003</v>
      </c>
      <c r="H22" s="18">
        <v>521.84022175200005</v>
      </c>
      <c r="I22" s="42"/>
    </row>
    <row r="23" spans="1:9">
      <c r="A23" s="13">
        <v>43525</v>
      </c>
      <c r="B23" s="17">
        <v>1491</v>
      </c>
      <c r="C23" s="17">
        <v>41898</v>
      </c>
      <c r="D23" s="17">
        <v>1189</v>
      </c>
      <c r="E23" s="17">
        <v>5035</v>
      </c>
      <c r="F23" s="17">
        <v>0</v>
      </c>
      <c r="G23" s="18">
        <v>0</v>
      </c>
      <c r="H23" s="18">
        <v>1452.0666539059</v>
      </c>
      <c r="I23" s="42"/>
    </row>
    <row r="24" spans="1:9">
      <c r="A24" s="13">
        <v>43556</v>
      </c>
      <c r="B24" s="17">
        <v>1484</v>
      </c>
      <c r="C24" s="17">
        <v>43871</v>
      </c>
      <c r="D24" s="17">
        <v>1182</v>
      </c>
      <c r="E24" s="17">
        <v>4970</v>
      </c>
      <c r="F24" s="17">
        <v>1</v>
      </c>
      <c r="G24" s="18">
        <v>345.09808874447401</v>
      </c>
      <c r="H24" s="18">
        <v>4403.02397011215</v>
      </c>
      <c r="I24" s="42"/>
    </row>
    <row r="25" spans="1:9">
      <c r="A25" s="13">
        <v>43586</v>
      </c>
      <c r="B25" s="17">
        <v>1482</v>
      </c>
      <c r="C25" s="17">
        <v>44287</v>
      </c>
      <c r="D25" s="17">
        <v>1200</v>
      </c>
      <c r="E25" s="17">
        <v>4897</v>
      </c>
      <c r="F25" s="17">
        <v>6</v>
      </c>
      <c r="G25" s="18">
        <v>36.57477531244632</v>
      </c>
      <c r="H25" s="18">
        <v>2698.3078971598948</v>
      </c>
      <c r="I25" s="42"/>
    </row>
    <row r="26" spans="1:9">
      <c r="A26" s="13">
        <v>43617</v>
      </c>
      <c r="B26" s="17">
        <v>1485</v>
      </c>
      <c r="C26" s="17">
        <v>44741</v>
      </c>
      <c r="D26" s="17">
        <v>1212</v>
      </c>
      <c r="E26" s="17">
        <v>4472</v>
      </c>
      <c r="F26" s="17">
        <v>7</v>
      </c>
      <c r="G26" s="18">
        <v>497.42267065051738</v>
      </c>
      <c r="H26" s="18">
        <v>6432.6166580134986</v>
      </c>
      <c r="I26" s="42"/>
    </row>
    <row r="27" spans="1:9">
      <c r="A27" s="13">
        <v>43647</v>
      </c>
      <c r="B27" s="17">
        <v>1487</v>
      </c>
      <c r="C27" s="17">
        <v>45008</v>
      </c>
      <c r="D27" s="17">
        <v>1211</v>
      </c>
      <c r="E27" s="17">
        <v>4545</v>
      </c>
      <c r="F27" s="17">
        <v>9</v>
      </c>
      <c r="G27" s="18">
        <v>207.77375816316317</v>
      </c>
      <c r="H27" s="18">
        <v>2921.8253777278005</v>
      </c>
      <c r="I27" s="42"/>
    </row>
    <row r="28" spans="1:9">
      <c r="A28" s="13">
        <v>43678</v>
      </c>
      <c r="B28" s="17">
        <v>1483</v>
      </c>
      <c r="C28" s="17">
        <v>45548</v>
      </c>
      <c r="D28" s="17">
        <v>1211</v>
      </c>
      <c r="E28" s="17">
        <v>4571</v>
      </c>
      <c r="F28" s="17">
        <v>1</v>
      </c>
      <c r="G28" s="18">
        <v>0</v>
      </c>
      <c r="H28" s="18">
        <v>1882.8039241684103</v>
      </c>
      <c r="I28" s="42"/>
    </row>
    <row r="29" spans="1:9">
      <c r="A29" s="13">
        <v>43709</v>
      </c>
      <c r="B29" s="17">
        <v>1476</v>
      </c>
      <c r="C29" s="17">
        <v>46326</v>
      </c>
      <c r="D29" s="17">
        <v>1226</v>
      </c>
      <c r="E29" s="17">
        <v>4581</v>
      </c>
      <c r="F29" s="17">
        <v>2</v>
      </c>
      <c r="G29" s="18">
        <v>0</v>
      </c>
      <c r="H29" s="18">
        <v>1339.0426902099694</v>
      </c>
      <c r="I29" s="42"/>
    </row>
    <row r="30" spans="1:9">
      <c r="A30" s="13">
        <v>43739</v>
      </c>
      <c r="B30" s="17">
        <v>1472</v>
      </c>
      <c r="C30" s="17">
        <v>46540</v>
      </c>
      <c r="D30" s="17">
        <v>1239</v>
      </c>
      <c r="E30" s="17">
        <v>4534</v>
      </c>
      <c r="F30" s="17">
        <v>6</v>
      </c>
      <c r="G30" s="18">
        <v>1341.0035128869119</v>
      </c>
      <c r="H30" s="18">
        <v>2914.4483680841113</v>
      </c>
      <c r="I30" s="42"/>
    </row>
    <row r="31" spans="1:9">
      <c r="A31" s="13">
        <v>43770</v>
      </c>
      <c r="B31" s="17">
        <v>1471</v>
      </c>
      <c r="C31" s="17">
        <v>47073</v>
      </c>
      <c r="D31" s="17">
        <v>1253</v>
      </c>
      <c r="E31" s="17">
        <v>4530</v>
      </c>
      <c r="F31" s="17">
        <v>5</v>
      </c>
      <c r="G31" s="18">
        <v>2014.9250890999999</v>
      </c>
      <c r="H31" s="18">
        <v>1677.0932104842</v>
      </c>
      <c r="I31" s="42"/>
    </row>
    <row r="32" spans="1:9">
      <c r="A32" s="13">
        <v>43800</v>
      </c>
      <c r="B32" s="17">
        <v>1465</v>
      </c>
      <c r="C32" s="17">
        <v>46157</v>
      </c>
      <c r="D32" s="17">
        <v>1240</v>
      </c>
      <c r="E32" s="17">
        <v>4525</v>
      </c>
      <c r="F32" s="17">
        <v>3</v>
      </c>
      <c r="G32" s="18">
        <v>7.99999708</v>
      </c>
      <c r="H32" s="18">
        <v>3638.6334715007952</v>
      </c>
      <c r="I32" s="42"/>
    </row>
    <row r="33" spans="1:9">
      <c r="A33" s="13">
        <v>43831</v>
      </c>
      <c r="B33" s="17">
        <v>1461</v>
      </c>
      <c r="C33" s="17">
        <v>46423</v>
      </c>
      <c r="D33" s="17">
        <v>1240</v>
      </c>
      <c r="E33" s="17">
        <v>4661</v>
      </c>
      <c r="F33" s="17">
        <v>2</v>
      </c>
      <c r="G33" s="18">
        <v>0</v>
      </c>
      <c r="H33" s="18">
        <v>2333.8115350270509</v>
      </c>
      <c r="I33" s="42"/>
    </row>
    <row r="34" spans="1:9">
      <c r="A34" s="13">
        <v>43862</v>
      </c>
      <c r="B34" s="17">
        <v>1462</v>
      </c>
      <c r="C34" s="17">
        <v>46595</v>
      </c>
      <c r="D34" s="17">
        <v>1239</v>
      </c>
      <c r="E34" s="17">
        <v>4708</v>
      </c>
      <c r="F34" s="17">
        <v>6</v>
      </c>
      <c r="G34" s="18">
        <v>141.67021276855999</v>
      </c>
      <c r="H34" s="18">
        <v>8347.0286232852031</v>
      </c>
      <c r="I34" s="42"/>
    </row>
    <row r="35" spans="1:9">
      <c r="A35" s="13">
        <v>43891</v>
      </c>
      <c r="B35" s="17">
        <v>1460</v>
      </c>
      <c r="C35" s="17">
        <v>46933</v>
      </c>
      <c r="D35" s="17">
        <v>1252</v>
      </c>
      <c r="E35" s="17">
        <v>4713</v>
      </c>
      <c r="F35" s="17">
        <v>1</v>
      </c>
      <c r="G35" s="18">
        <v>108.9601205</v>
      </c>
      <c r="H35" s="18">
        <v>394.46873608622946</v>
      </c>
      <c r="I35" s="42"/>
    </row>
    <row r="36" spans="1:9">
      <c r="A36" s="13">
        <v>43922</v>
      </c>
      <c r="B36" s="17">
        <v>1460</v>
      </c>
      <c r="C36" s="17">
        <v>47327</v>
      </c>
      <c r="D36" s="17">
        <v>1260</v>
      </c>
      <c r="E36" s="17">
        <v>4681</v>
      </c>
      <c r="F36" s="17">
        <v>3</v>
      </c>
      <c r="G36" s="18">
        <v>14.086148252299198</v>
      </c>
      <c r="H36" s="18">
        <v>1890.3820088421</v>
      </c>
      <c r="I36" s="42"/>
    </row>
    <row r="37" spans="1:9">
      <c r="A37" s="13">
        <v>43952</v>
      </c>
      <c r="B37" s="17">
        <v>1460</v>
      </c>
      <c r="C37" s="17">
        <v>47504</v>
      </c>
      <c r="D37" s="17">
        <v>1273</v>
      </c>
      <c r="E37" s="17">
        <v>4658</v>
      </c>
      <c r="F37" s="17">
        <v>3</v>
      </c>
      <c r="G37" s="18">
        <v>2824.5458859999999</v>
      </c>
      <c r="H37" s="18">
        <v>10197.319582760836</v>
      </c>
      <c r="I37" s="42"/>
    </row>
    <row r="38" spans="1:9">
      <c r="A38" s="13">
        <v>43983</v>
      </c>
      <c r="B38" s="17">
        <v>1462</v>
      </c>
      <c r="C38" s="17">
        <v>47261</v>
      </c>
      <c r="D38" s="17">
        <v>1280</v>
      </c>
      <c r="E38" s="17">
        <v>4660</v>
      </c>
      <c r="F38" s="17">
        <v>5</v>
      </c>
      <c r="G38" s="18">
        <v>115.69862757176401</v>
      </c>
      <c r="H38" s="18">
        <v>4083.6822399360003</v>
      </c>
      <c r="I38" s="42"/>
    </row>
    <row r="39" spans="1:9">
      <c r="A39" s="13">
        <v>44013</v>
      </c>
      <c r="B39" s="17">
        <v>1463</v>
      </c>
      <c r="C39" s="17">
        <v>47529</v>
      </c>
      <c r="D39" s="17">
        <v>1276</v>
      </c>
      <c r="E39" s="17">
        <v>4458</v>
      </c>
      <c r="F39" s="17">
        <v>10</v>
      </c>
      <c r="G39" s="18">
        <v>337.62454417980018</v>
      </c>
      <c r="H39" s="18">
        <v>3957.0615139219544</v>
      </c>
      <c r="I39" s="42"/>
    </row>
    <row r="40" spans="1:9">
      <c r="A40" s="13">
        <v>44044</v>
      </c>
      <c r="B40" s="17">
        <v>1466</v>
      </c>
      <c r="C40" s="17">
        <v>47737</v>
      </c>
      <c r="D40" s="17">
        <v>1274</v>
      </c>
      <c r="E40" s="17">
        <v>4459</v>
      </c>
      <c r="F40" s="17">
        <v>5</v>
      </c>
      <c r="G40" s="18">
        <v>120.80753404695032</v>
      </c>
      <c r="H40" s="18">
        <v>1554.8578796915999</v>
      </c>
      <c r="I40" s="42"/>
    </row>
    <row r="41" spans="1:9">
      <c r="A41" s="13">
        <v>44075</v>
      </c>
      <c r="B41" s="17">
        <v>1466</v>
      </c>
      <c r="C41" s="17">
        <v>47821</v>
      </c>
      <c r="D41" s="17">
        <v>1271</v>
      </c>
      <c r="E41" s="17">
        <v>4425</v>
      </c>
      <c r="F41" s="17">
        <v>6</v>
      </c>
      <c r="G41" s="18">
        <v>480.78684817600003</v>
      </c>
      <c r="H41" s="18">
        <v>3020.8216829328003</v>
      </c>
      <c r="I41" s="42"/>
    </row>
    <row r="42" spans="1:9">
      <c r="A42" s="13">
        <v>44105</v>
      </c>
      <c r="B42" s="17">
        <v>1487</v>
      </c>
      <c r="C42" s="17">
        <v>47932</v>
      </c>
      <c r="D42" s="17">
        <v>1281</v>
      </c>
      <c r="E42" s="17">
        <v>4406</v>
      </c>
      <c r="F42" s="17">
        <v>22</v>
      </c>
      <c r="G42" s="18">
        <v>1290.7630554500004</v>
      </c>
      <c r="H42" s="18">
        <v>7274.8969423842991</v>
      </c>
      <c r="I42" s="42"/>
    </row>
    <row r="43" spans="1:9">
      <c r="A43" s="13">
        <v>44136</v>
      </c>
      <c r="B43" s="17">
        <v>1485</v>
      </c>
      <c r="C43" s="17">
        <v>48306</v>
      </c>
      <c r="D43" s="17">
        <v>1284</v>
      </c>
      <c r="E43" s="17">
        <v>4382</v>
      </c>
      <c r="F43" s="17">
        <v>9</v>
      </c>
      <c r="G43" s="18">
        <v>324.60656699999998</v>
      </c>
      <c r="H43" s="18">
        <v>3316.0528088103001</v>
      </c>
      <c r="I43" s="42"/>
    </row>
    <row r="44" spans="1:9">
      <c r="A44" s="13">
        <v>44166</v>
      </c>
      <c r="B44" s="17">
        <v>1493</v>
      </c>
      <c r="C44" s="17">
        <v>48769</v>
      </c>
      <c r="D44" s="17">
        <v>1289</v>
      </c>
      <c r="E44" s="17">
        <v>4398</v>
      </c>
      <c r="F44" s="17">
        <v>16</v>
      </c>
      <c r="G44" s="18">
        <v>940.56987055682566</v>
      </c>
      <c r="H44" s="18">
        <v>7794.424510981451</v>
      </c>
      <c r="I44" s="42"/>
    </row>
    <row r="45" spans="1:9">
      <c r="A45" s="13">
        <v>44197</v>
      </c>
      <c r="B45" s="17">
        <v>1489</v>
      </c>
      <c r="C45" s="17">
        <v>48672</v>
      </c>
      <c r="D45" s="17">
        <v>1401</v>
      </c>
      <c r="E45" s="17">
        <v>4350</v>
      </c>
      <c r="F45" s="17">
        <v>3</v>
      </c>
      <c r="G45" s="18">
        <v>3308.8904742999998</v>
      </c>
      <c r="H45" s="18">
        <v>220.7645016575363</v>
      </c>
      <c r="I45" s="42"/>
    </row>
    <row r="46" spans="1:9">
      <c r="A46" s="13">
        <v>44228</v>
      </c>
      <c r="B46" s="17">
        <v>1506</v>
      </c>
      <c r="C46" s="17">
        <v>48655</v>
      </c>
      <c r="D46" s="17">
        <v>1434</v>
      </c>
      <c r="E46" s="17">
        <v>4368</v>
      </c>
      <c r="F46" s="17">
        <v>18</v>
      </c>
      <c r="G46" s="18">
        <v>1351.5587093407642</v>
      </c>
      <c r="H46" s="18">
        <v>7041.9495788392724</v>
      </c>
      <c r="I46" s="42"/>
    </row>
    <row r="47" spans="1:9">
      <c r="A47" s="13">
        <v>44256</v>
      </c>
      <c r="B47" s="17">
        <v>1515</v>
      </c>
      <c r="C47" s="17">
        <v>48772</v>
      </c>
      <c r="D47" s="17">
        <v>1454</v>
      </c>
      <c r="E47" s="17">
        <v>4366</v>
      </c>
      <c r="F47" s="17">
        <v>15</v>
      </c>
      <c r="G47" s="18">
        <v>2363.6524829877931</v>
      </c>
      <c r="H47" s="18">
        <v>2270.6467390351095</v>
      </c>
      <c r="I47" s="42"/>
    </row>
    <row r="48" spans="1:9">
      <c r="A48" s="13">
        <v>44287</v>
      </c>
      <c r="B48" s="17">
        <v>1526</v>
      </c>
      <c r="C48" s="17">
        <v>48467</v>
      </c>
      <c r="D48" s="17">
        <v>1619</v>
      </c>
      <c r="E48" s="17">
        <v>3761</v>
      </c>
      <c r="F48" s="17">
        <v>15</v>
      </c>
      <c r="G48" s="18">
        <v>2916.224617545508</v>
      </c>
      <c r="H48" s="18">
        <v>5205.0902341761303</v>
      </c>
      <c r="I48" s="42"/>
    </row>
    <row r="49" spans="1:9">
      <c r="A49" s="13">
        <v>44317</v>
      </c>
      <c r="B49" s="17">
        <v>1879</v>
      </c>
      <c r="C49" s="17">
        <v>52218</v>
      </c>
      <c r="D49" s="17">
        <v>3036</v>
      </c>
      <c r="E49" s="17">
        <v>3762</v>
      </c>
      <c r="F49" s="17">
        <v>14</v>
      </c>
      <c r="G49" s="18">
        <v>1030.279741255448</v>
      </c>
      <c r="H49" s="18">
        <v>4947.4969506727921</v>
      </c>
      <c r="I49" s="42"/>
    </row>
    <row r="50" spans="1:9">
      <c r="A50" s="13">
        <v>44348</v>
      </c>
      <c r="B50" s="17">
        <v>1893</v>
      </c>
      <c r="C50" s="17">
        <v>52363</v>
      </c>
      <c r="D50" s="17">
        <v>3084</v>
      </c>
      <c r="E50" s="17">
        <v>3749</v>
      </c>
      <c r="F50" s="17">
        <v>32</v>
      </c>
      <c r="G50" s="18">
        <v>3053.3099796193892</v>
      </c>
      <c r="H50" s="18">
        <v>13682.108116907157</v>
      </c>
      <c r="I50" s="42"/>
    </row>
    <row r="51" spans="1:9">
      <c r="A51" s="13">
        <v>44378</v>
      </c>
      <c r="B51" s="17">
        <v>1911</v>
      </c>
      <c r="C51" s="17">
        <v>52171</v>
      </c>
      <c r="D51" s="17">
        <v>3111</v>
      </c>
      <c r="E51" s="17">
        <v>3699</v>
      </c>
      <c r="F51" s="17">
        <v>28</v>
      </c>
      <c r="G51" s="18">
        <v>1533.5393829499506</v>
      </c>
      <c r="H51" s="18">
        <v>1068.7567143265942</v>
      </c>
      <c r="I51" s="42"/>
    </row>
    <row r="52" spans="1:9">
      <c r="A52" s="13">
        <v>44409</v>
      </c>
      <c r="B52" s="17">
        <v>1908</v>
      </c>
      <c r="C52" s="17">
        <v>52203</v>
      </c>
      <c r="D52" s="17">
        <v>3202</v>
      </c>
      <c r="E52" s="17">
        <v>3169</v>
      </c>
      <c r="F52" s="17">
        <v>10</v>
      </c>
      <c r="G52" s="18">
        <v>156.01308762287866</v>
      </c>
      <c r="H52" s="18">
        <v>34203.292858238601</v>
      </c>
      <c r="I52" s="42"/>
    </row>
    <row r="53" spans="1:9">
      <c r="A53" s="13">
        <v>44440</v>
      </c>
      <c r="B53" s="17">
        <v>1918</v>
      </c>
      <c r="C53" s="17">
        <v>52180</v>
      </c>
      <c r="D53" s="17">
        <v>3260</v>
      </c>
      <c r="E53" s="17">
        <v>3116</v>
      </c>
      <c r="F53" s="17">
        <v>13</v>
      </c>
      <c r="G53" s="18">
        <v>3596.3678376651696</v>
      </c>
      <c r="H53" s="18">
        <v>744.27874475083763</v>
      </c>
      <c r="I53" s="42"/>
    </row>
    <row r="54" spans="1:9">
      <c r="A54" s="13">
        <v>44470</v>
      </c>
      <c r="B54" s="17">
        <v>1928</v>
      </c>
      <c r="C54" s="17">
        <v>52133</v>
      </c>
      <c r="D54" s="17">
        <v>3297</v>
      </c>
      <c r="E54" s="17">
        <v>3146</v>
      </c>
      <c r="F54" s="17">
        <v>13</v>
      </c>
      <c r="G54" s="18">
        <v>3416.5157652808239</v>
      </c>
      <c r="H54" s="18">
        <v>4430.7997696751099</v>
      </c>
      <c r="I54" s="42"/>
    </row>
    <row r="55" spans="1:9">
      <c r="A55" s="13">
        <v>44501</v>
      </c>
      <c r="B55" s="17">
        <v>1937</v>
      </c>
      <c r="C55" s="17">
        <v>52261</v>
      </c>
      <c r="D55" s="17">
        <v>3376</v>
      </c>
      <c r="E55" s="17">
        <v>3151</v>
      </c>
      <c r="F55" s="17">
        <v>18</v>
      </c>
      <c r="G55" s="18">
        <v>2130.2456808544816</v>
      </c>
      <c r="H55" s="18">
        <v>908.76200113329787</v>
      </c>
      <c r="I55" s="42"/>
    </row>
    <row r="56" spans="1:9">
      <c r="A56" s="13">
        <v>44531</v>
      </c>
      <c r="B56" s="17">
        <v>1955</v>
      </c>
      <c r="C56" s="17">
        <v>52286</v>
      </c>
      <c r="D56" s="17">
        <v>3484</v>
      </c>
      <c r="E56" s="17">
        <v>3125</v>
      </c>
      <c r="F56" s="17">
        <v>26</v>
      </c>
      <c r="G56" s="18">
        <v>1046.6455154064895</v>
      </c>
      <c r="H56" s="18">
        <v>1588.699317989265</v>
      </c>
      <c r="I56" s="42"/>
    </row>
    <row r="57" spans="1:9">
      <c r="A57" s="13">
        <v>44562</v>
      </c>
      <c r="B57" s="17">
        <v>1953</v>
      </c>
      <c r="C57" s="17">
        <v>52072</v>
      </c>
      <c r="D57" s="17">
        <v>3542</v>
      </c>
      <c r="E57" s="17">
        <v>3151</v>
      </c>
      <c r="F57" s="17">
        <v>3</v>
      </c>
      <c r="G57" s="18">
        <v>104.81184204328498</v>
      </c>
      <c r="H57" s="18">
        <v>306.08037097533253</v>
      </c>
      <c r="I57">
        <v>6.7939999999999996</v>
      </c>
    </row>
    <row r="58" spans="1:9">
      <c r="A58" s="13">
        <v>44593</v>
      </c>
      <c r="B58" s="17">
        <v>1956</v>
      </c>
      <c r="C58" s="17">
        <v>52036</v>
      </c>
      <c r="D58" s="17">
        <v>3631</v>
      </c>
      <c r="E58" s="17">
        <v>3165</v>
      </c>
      <c r="F58" s="17">
        <v>12</v>
      </c>
      <c r="G58" s="18">
        <v>2068.2395130604314</v>
      </c>
      <c r="H58" s="18">
        <v>823.33998068760661</v>
      </c>
      <c r="I58">
        <v>6.4880000000000004</v>
      </c>
    </row>
    <row r="59" spans="1:9">
      <c r="A59" s="13">
        <v>44621</v>
      </c>
      <c r="B59" s="17">
        <v>1958</v>
      </c>
      <c r="C59" s="17">
        <v>52113</v>
      </c>
      <c r="D59" s="17">
        <v>3679</v>
      </c>
      <c r="E59" s="17">
        <v>3181</v>
      </c>
      <c r="F59" s="17">
        <v>7</v>
      </c>
      <c r="G59" s="18">
        <v>41.238209124979008</v>
      </c>
      <c r="H59" s="18">
        <v>1391.7039808759725</v>
      </c>
      <c r="I59">
        <v>6.5730000000000004</v>
      </c>
    </row>
    <row r="60" spans="1:9">
      <c r="A60" s="13">
        <v>44652</v>
      </c>
      <c r="B60" s="17">
        <v>1953</v>
      </c>
      <c r="C60" s="17">
        <v>52221</v>
      </c>
      <c r="D60" s="17">
        <v>3732</v>
      </c>
      <c r="E60" s="17">
        <v>3164</v>
      </c>
      <c r="F60" s="17">
        <v>4</v>
      </c>
      <c r="G60" s="18">
        <v>226.3749355125</v>
      </c>
      <c r="H60" s="18">
        <v>4297.6754609840536</v>
      </c>
      <c r="I60">
        <v>6.4720000000000004</v>
      </c>
    </row>
    <row r="61" spans="1:9">
      <c r="A61" s="13">
        <v>44682</v>
      </c>
      <c r="B61" s="17">
        <v>1948</v>
      </c>
      <c r="C61" s="17">
        <v>52332</v>
      </c>
      <c r="D61" s="17">
        <v>3770</v>
      </c>
      <c r="E61" s="17">
        <v>2855</v>
      </c>
      <c r="F61" s="17">
        <v>4</v>
      </c>
      <c r="G61" s="18">
        <v>278.33703624999998</v>
      </c>
      <c r="H61" s="18">
        <v>484.06829113152941</v>
      </c>
      <c r="I61">
        <v>6.3979999999999997</v>
      </c>
    </row>
    <row r="62" spans="1:9">
      <c r="A62" s="13">
        <v>44713</v>
      </c>
      <c r="B62" s="17">
        <v>1949</v>
      </c>
      <c r="C62" s="17">
        <v>52582</v>
      </c>
      <c r="D62" s="17">
        <v>3767</v>
      </c>
      <c r="E62" s="17">
        <v>2862</v>
      </c>
      <c r="F62" s="17">
        <v>11</v>
      </c>
      <c r="G62" s="18">
        <v>577.56882243999996</v>
      </c>
      <c r="H62" s="18">
        <v>5570.5030722065312</v>
      </c>
      <c r="I62">
        <v>5.8680000000000003</v>
      </c>
    </row>
    <row r="63" spans="1:9">
      <c r="A63" s="13">
        <v>44743</v>
      </c>
      <c r="B63" s="17">
        <v>1950</v>
      </c>
      <c r="C63" s="17">
        <v>52555</v>
      </c>
      <c r="D63" s="17">
        <v>3675</v>
      </c>
      <c r="E63" s="17">
        <v>2839</v>
      </c>
      <c r="F63" s="17">
        <v>10</v>
      </c>
      <c r="G63" s="18">
        <v>94.011653642706477</v>
      </c>
      <c r="H63" s="18">
        <v>3240.7370710314999</v>
      </c>
      <c r="I63">
        <v>6.3970000000000002</v>
      </c>
    </row>
    <row r="64" spans="1:9">
      <c r="A64" s="13">
        <v>44774</v>
      </c>
      <c r="B64" s="17">
        <v>1943</v>
      </c>
      <c r="C64" s="17">
        <v>52629</v>
      </c>
      <c r="D64" s="17">
        <v>3714</v>
      </c>
      <c r="E64" s="17">
        <v>2847</v>
      </c>
      <c r="F64" s="17">
        <v>4</v>
      </c>
      <c r="G64" s="18">
        <v>45.044895000000004</v>
      </c>
      <c r="H64" s="18">
        <v>349.89407008878004</v>
      </c>
      <c r="I64">
        <v>6.1429999999999998</v>
      </c>
    </row>
    <row r="65" spans="1:9">
      <c r="A65" s="13">
        <v>44805</v>
      </c>
      <c r="B65" s="17">
        <v>1943</v>
      </c>
      <c r="C65" s="17">
        <v>52712</v>
      </c>
      <c r="D65" s="17">
        <v>3759</v>
      </c>
      <c r="E65" s="17">
        <v>2847</v>
      </c>
      <c r="F65" s="17">
        <v>4</v>
      </c>
      <c r="G65" s="18">
        <v>5.0191945100000002</v>
      </c>
      <c r="H65" s="18">
        <v>606.6255143669905</v>
      </c>
      <c r="I65">
        <v>5.7140000000000004</v>
      </c>
    </row>
    <row r="66" spans="1:9">
      <c r="A66" s="13">
        <v>44835</v>
      </c>
      <c r="B66" s="17">
        <v>1940</v>
      </c>
      <c r="C66" s="17">
        <v>52830</v>
      </c>
      <c r="D66" s="17">
        <v>3804</v>
      </c>
      <c r="E66" s="17">
        <v>2873</v>
      </c>
      <c r="F66" s="17">
        <v>7</v>
      </c>
      <c r="G66" s="18">
        <v>205.48876108359491</v>
      </c>
      <c r="H66" s="18">
        <v>2994.2092521017753</v>
      </c>
      <c r="I66">
        <v>6.1529999999999996</v>
      </c>
    </row>
    <row r="67" spans="1:9">
      <c r="A67" s="13">
        <v>44866</v>
      </c>
      <c r="B67" s="17">
        <v>1937</v>
      </c>
      <c r="C67" s="17">
        <v>52973</v>
      </c>
      <c r="D67" s="17">
        <v>3840</v>
      </c>
      <c r="E67" s="17">
        <v>3027</v>
      </c>
      <c r="F67" s="17">
        <v>6</v>
      </c>
      <c r="G67" s="18">
        <v>6.49950312</v>
      </c>
      <c r="H67" s="18">
        <v>2792.7375085494814</v>
      </c>
      <c r="I67">
        <v>6.5670000000000002</v>
      </c>
    </row>
    <row r="68" spans="1:9">
      <c r="A68" s="13">
        <v>44896</v>
      </c>
      <c r="B68" s="17">
        <v>1929</v>
      </c>
      <c r="C68" s="17">
        <v>53042</v>
      </c>
      <c r="D68" s="17">
        <v>3717</v>
      </c>
      <c r="E68" s="17">
        <v>2927</v>
      </c>
      <c r="F68" s="17">
        <v>11</v>
      </c>
      <c r="G68" s="18">
        <v>99.844686251591398</v>
      </c>
      <c r="H68" s="18">
        <v>2869.127672104702</v>
      </c>
      <c r="I68">
        <v>6.2809999999999997</v>
      </c>
    </row>
    <row r="69" spans="1:9">
      <c r="A69" s="13">
        <v>44927</v>
      </c>
      <c r="B69" s="17">
        <v>1924</v>
      </c>
      <c r="C69" s="17">
        <v>53062</v>
      </c>
      <c r="D69" s="17">
        <v>3719</v>
      </c>
      <c r="E69" s="17">
        <v>2817</v>
      </c>
      <c r="F69" s="17">
        <v>1</v>
      </c>
      <c r="G69" s="18">
        <v>2.1495000000000002</v>
      </c>
      <c r="H69" s="18">
        <v>365.77932337778168</v>
      </c>
      <c r="I69">
        <v>6.6989999999999998</v>
      </c>
    </row>
    <row r="70" spans="1:9">
      <c r="A70" s="13">
        <v>44958</v>
      </c>
      <c r="B70" s="17">
        <v>1925</v>
      </c>
      <c r="C70" s="17">
        <v>53262</v>
      </c>
      <c r="D70" s="17">
        <v>3744</v>
      </c>
      <c r="E70" s="17">
        <v>2767</v>
      </c>
      <c r="F70" s="17">
        <v>5</v>
      </c>
      <c r="G70" s="18">
        <v>665.04268166742588</v>
      </c>
      <c r="H70" s="18">
        <v>480.30773370480506</v>
      </c>
      <c r="I70">
        <v>6.8040000000000003</v>
      </c>
    </row>
    <row r="71" spans="1:9">
      <c r="A71" s="13">
        <v>44986</v>
      </c>
      <c r="B71" s="17">
        <v>1922</v>
      </c>
      <c r="C71" s="17">
        <v>53493</v>
      </c>
      <c r="D71" s="17">
        <v>3772</v>
      </c>
      <c r="E71" s="17">
        <v>2762</v>
      </c>
      <c r="F71" s="17">
        <v>6</v>
      </c>
      <c r="G71" s="18">
        <v>30.659600000000001</v>
      </c>
      <c r="H71" s="18">
        <v>2966.2778722290186</v>
      </c>
      <c r="I71">
        <v>6.7919999999999998</v>
      </c>
    </row>
    <row r="72" spans="1:9">
      <c r="A72" s="13">
        <v>45017</v>
      </c>
      <c r="B72" s="17">
        <v>1921</v>
      </c>
      <c r="C72" s="17">
        <v>53691</v>
      </c>
      <c r="D72" s="17">
        <v>3760</v>
      </c>
      <c r="E72" s="17">
        <v>2763</v>
      </c>
      <c r="F72" s="17">
        <v>5</v>
      </c>
      <c r="G72" s="18">
        <v>91.517347106000003</v>
      </c>
      <c r="H72" s="18">
        <v>1400.1075923509904</v>
      </c>
      <c r="I72">
        <v>6.859</v>
      </c>
    </row>
    <row r="73" spans="1:9">
      <c r="A73" s="13">
        <v>45047</v>
      </c>
      <c r="B73" s="17">
        <v>1914</v>
      </c>
      <c r="C73" s="17">
        <v>53780</v>
      </c>
      <c r="D73" s="17">
        <v>3748</v>
      </c>
      <c r="E73" s="17">
        <v>2763</v>
      </c>
      <c r="F73" s="17">
        <v>6</v>
      </c>
      <c r="G73" s="18">
        <v>708.38436623885832</v>
      </c>
      <c r="H73" s="18">
        <v>2303.274438752389</v>
      </c>
      <c r="I73">
        <v>6.5259999999999998</v>
      </c>
    </row>
    <row r="74" spans="1:9">
      <c r="A74" s="13">
        <v>45078</v>
      </c>
      <c r="B74" s="17">
        <v>1909</v>
      </c>
      <c r="C74" s="17">
        <v>54061</v>
      </c>
      <c r="D74" s="17">
        <v>3755</v>
      </c>
      <c r="E74" s="17">
        <v>2783</v>
      </c>
      <c r="F74" s="17">
        <v>5</v>
      </c>
      <c r="G74" s="18">
        <v>318.72574519360802</v>
      </c>
      <c r="H74" s="18">
        <v>365.039817079513</v>
      </c>
      <c r="I74">
        <v>6.5090000000000003</v>
      </c>
    </row>
    <row r="75" spans="1:9">
      <c r="A75" s="13">
        <v>45108</v>
      </c>
      <c r="B75" s="17">
        <v>1907</v>
      </c>
      <c r="C75" s="17">
        <v>54115</v>
      </c>
      <c r="D75" s="17">
        <v>3772</v>
      </c>
      <c r="E75" s="17">
        <v>2800</v>
      </c>
      <c r="F75" s="17">
        <v>8</v>
      </c>
      <c r="G75" s="18">
        <v>36.735245550000002</v>
      </c>
      <c r="H75" s="18">
        <v>4558.5151695979384</v>
      </c>
      <c r="I75">
        <v>6.6509999999999998</v>
      </c>
    </row>
    <row r="76" spans="1:9">
      <c r="A76" s="13">
        <v>45139</v>
      </c>
      <c r="B76" s="17">
        <v>1907</v>
      </c>
      <c r="C76" s="17">
        <v>54221</v>
      </c>
      <c r="D76" s="17">
        <v>3806</v>
      </c>
      <c r="E76" s="17">
        <v>2477</v>
      </c>
      <c r="F76" s="17">
        <v>8</v>
      </c>
      <c r="G76" s="18">
        <v>20.572263249999999</v>
      </c>
      <c r="H76" s="18">
        <v>77.843081262992825</v>
      </c>
      <c r="I76">
        <v>6.4649999999999999</v>
      </c>
    </row>
    <row r="77" spans="1:9">
      <c r="A77" s="13">
        <v>45170</v>
      </c>
      <c r="B77" s="17">
        <v>1905</v>
      </c>
      <c r="C77" s="17">
        <v>54378</v>
      </c>
      <c r="D77" s="17">
        <v>3814</v>
      </c>
      <c r="E77" s="17">
        <v>2475</v>
      </c>
      <c r="F77" s="17">
        <v>7</v>
      </c>
      <c r="G77" s="18">
        <v>359.84659933199998</v>
      </c>
      <c r="H77" s="18">
        <v>992.80184402790462</v>
      </c>
      <c r="I77">
        <v>6.2190000000000003</v>
      </c>
    </row>
    <row r="78" spans="1:9">
      <c r="A78" s="13">
        <v>45200</v>
      </c>
      <c r="B78" s="17">
        <v>1900</v>
      </c>
      <c r="C78" s="17">
        <v>54358</v>
      </c>
      <c r="D78" s="17">
        <v>3846</v>
      </c>
      <c r="E78" s="17">
        <v>2477</v>
      </c>
      <c r="F78" s="17">
        <v>2</v>
      </c>
      <c r="G78" s="18">
        <v>28.08823572</v>
      </c>
      <c r="H78" s="18">
        <v>890.65531185180271</v>
      </c>
      <c r="I78">
        <v>5.9740000000000002</v>
      </c>
    </row>
    <row r="79" spans="1:9">
      <c r="A79" s="13">
        <v>45231</v>
      </c>
      <c r="B79" s="17">
        <v>1899</v>
      </c>
      <c r="C79" s="17">
        <v>54683</v>
      </c>
      <c r="D79" s="17">
        <v>3873</v>
      </c>
      <c r="E79" s="17">
        <v>2471</v>
      </c>
      <c r="F79" s="17">
        <v>4</v>
      </c>
      <c r="G79" s="18">
        <v>184.54655877903599</v>
      </c>
      <c r="H79" s="18">
        <v>2249.3781142335752</v>
      </c>
      <c r="I79">
        <v>6.3140000000000001</v>
      </c>
    </row>
    <row r="80" spans="1:9">
      <c r="A80" s="13">
        <v>45261</v>
      </c>
      <c r="B80" s="17">
        <v>1888</v>
      </c>
      <c r="C80" s="17">
        <v>55098</v>
      </c>
      <c r="D80" s="17">
        <v>3821</v>
      </c>
      <c r="E80" s="17">
        <v>2434</v>
      </c>
      <c r="F80" s="17">
        <v>7</v>
      </c>
      <c r="G80" s="18">
        <v>34.547205499999997</v>
      </c>
      <c r="H80" s="18">
        <v>3526.5215356357894</v>
      </c>
      <c r="I80">
        <v>6.5430000000000001</v>
      </c>
    </row>
    <row r="81" spans="1:9">
      <c r="A81" s="13">
        <v>45292</v>
      </c>
      <c r="B81" s="17">
        <v>1878</v>
      </c>
      <c r="C81" s="17">
        <v>55425</v>
      </c>
      <c r="D81" s="17">
        <v>3854</v>
      </c>
      <c r="E81" s="17">
        <v>2392</v>
      </c>
      <c r="F81" s="17">
        <v>2</v>
      </c>
      <c r="G81" s="18">
        <v>2.691792</v>
      </c>
      <c r="H81" s="18">
        <v>142.94166434090732</v>
      </c>
      <c r="I81">
        <v>6.5960000000000001</v>
      </c>
    </row>
    <row r="82" spans="1:9">
      <c r="A82" s="13">
        <v>45323</v>
      </c>
      <c r="B82" s="17">
        <v>1863</v>
      </c>
      <c r="C82" s="17">
        <v>55450</v>
      </c>
      <c r="D82" s="17">
        <v>3853</v>
      </c>
      <c r="E82" s="17">
        <v>2403</v>
      </c>
      <c r="F82" s="17">
        <v>5</v>
      </c>
      <c r="G82" s="18">
        <v>153.17715000000001</v>
      </c>
      <c r="H82" s="18">
        <v>2088.9785662601644</v>
      </c>
      <c r="I82">
        <v>6.827</v>
      </c>
    </row>
    <row r="83" spans="1:9">
      <c r="A83" s="13">
        <v>45352</v>
      </c>
      <c r="B83" s="17">
        <v>1860</v>
      </c>
      <c r="C83" s="17">
        <v>56862</v>
      </c>
      <c r="D83" s="17">
        <v>3861</v>
      </c>
      <c r="E83" s="17">
        <v>2392</v>
      </c>
      <c r="F83" s="17">
        <v>3</v>
      </c>
      <c r="G83" s="18">
        <v>0.50139999999999996</v>
      </c>
      <c r="H83" s="18">
        <v>5780.3747609236743</v>
      </c>
      <c r="I83">
        <v>7.0910000000000002</v>
      </c>
    </row>
    <row r="84" spans="1:9">
      <c r="A84" s="13">
        <v>45383</v>
      </c>
      <c r="B84" s="17">
        <v>1859</v>
      </c>
      <c r="C84" s="17">
        <v>56862</v>
      </c>
      <c r="D84" s="17">
        <v>3885</v>
      </c>
      <c r="E84" s="17">
        <v>2384</v>
      </c>
      <c r="F84" s="17">
        <v>3</v>
      </c>
      <c r="G84" s="18">
        <v>2694.5123659999999</v>
      </c>
      <c r="H84" s="18">
        <v>312.90227671256525</v>
      </c>
      <c r="I84">
        <v>6.976</v>
      </c>
    </row>
  </sheetData>
  <mergeCells count="2">
    <mergeCell ref="C7:E7"/>
    <mergeCell ref="G7:H7"/>
  </mergeCells>
  <pageMargins left="0.7" right="0.7" top="0.75" bottom="0.75" header="0.3" footer="0.3"/>
  <pageSetup orientation="portrait" verticalDpi="0" r:id="rId1"/>
  <headerFooter>
    <oddFooter>&amp;C_x000D_&amp;1#&amp;"Calibri"&amp;10&amp;KFFEF00 PRIVATE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DB4A-F1B6-46C9-9105-6A73AC245248}">
  <dimension ref="A1:Q34"/>
  <sheetViews>
    <sheetView workbookViewId="0">
      <pane ySplit="6" topLeftCell="A24" activePane="bottomLeft" state="frozen"/>
      <selection pane="bottomLeft" activeCell="A34" sqref="A34:XFD34"/>
    </sheetView>
  </sheetViews>
  <sheetFormatPr baseColWidth="10" defaultColWidth="11.44140625" defaultRowHeight="14.4"/>
  <cols>
    <col min="2" max="2" width="2.6640625" customWidth="1"/>
    <col min="3" max="6" width="15.33203125" customWidth="1"/>
    <col min="7" max="7" width="2.6640625" customWidth="1"/>
    <col min="8" max="8" width="11.6640625" bestFit="1" customWidth="1"/>
    <col min="13" max="13" width="13.6640625" bestFit="1" customWidth="1"/>
  </cols>
  <sheetData>
    <row r="1" spans="1:17" ht="15.6">
      <c r="A1" s="12" t="s">
        <v>95</v>
      </c>
    </row>
    <row r="2" spans="1:17" s="21" customFormat="1" ht="13.8">
      <c r="A2" s="21" t="s">
        <v>100</v>
      </c>
    </row>
    <row r="3" spans="1:17" ht="15.6">
      <c r="A3" s="12"/>
    </row>
    <row r="4" spans="1:17" ht="24.6" customHeight="1">
      <c r="C4" s="67" t="s">
        <v>78</v>
      </c>
      <c r="D4" s="68"/>
      <c r="E4" s="68"/>
      <c r="F4" s="69"/>
      <c r="H4" s="83" t="s">
        <v>85</v>
      </c>
      <c r="I4" s="84"/>
      <c r="J4" s="84"/>
      <c r="K4" s="84"/>
      <c r="L4" s="84"/>
      <c r="M4" s="84"/>
      <c r="N4" s="84"/>
      <c r="O4" s="84"/>
      <c r="P4" s="84"/>
      <c r="Q4" s="84"/>
    </row>
    <row r="5" spans="1:17" ht="25.95" customHeight="1">
      <c r="C5" s="62" t="s">
        <v>79</v>
      </c>
      <c r="D5" s="75" t="s">
        <v>80</v>
      </c>
      <c r="E5" s="76"/>
      <c r="F5" s="62" t="s">
        <v>84</v>
      </c>
      <c r="H5" s="75" t="s">
        <v>86</v>
      </c>
      <c r="I5" s="82"/>
      <c r="J5" s="82"/>
      <c r="K5" s="82"/>
      <c r="L5" s="76"/>
      <c r="M5" s="75" t="s">
        <v>87</v>
      </c>
      <c r="N5" s="82"/>
      <c r="O5" s="82"/>
      <c r="P5" s="82"/>
      <c r="Q5" s="76"/>
    </row>
    <row r="6" spans="1:17" ht="24.6" customHeight="1">
      <c r="A6" s="52" t="s">
        <v>41</v>
      </c>
      <c r="C6" s="52" t="s">
        <v>99</v>
      </c>
      <c r="D6" s="52" t="s">
        <v>82</v>
      </c>
      <c r="E6" s="52" t="s">
        <v>83</v>
      </c>
      <c r="F6" s="52" t="s">
        <v>81</v>
      </c>
      <c r="H6" s="52" t="s">
        <v>33</v>
      </c>
      <c r="I6" s="52" t="s">
        <v>88</v>
      </c>
      <c r="J6" s="52" t="s">
        <v>89</v>
      </c>
      <c r="K6" s="52" t="s">
        <v>90</v>
      </c>
      <c r="L6" s="52" t="s">
        <v>91</v>
      </c>
      <c r="M6" s="52" t="s">
        <v>33</v>
      </c>
      <c r="N6" s="52" t="s">
        <v>88</v>
      </c>
      <c r="O6" s="52" t="s">
        <v>89</v>
      </c>
      <c r="P6" s="52" t="s">
        <v>90</v>
      </c>
      <c r="Q6" s="52" t="s">
        <v>91</v>
      </c>
    </row>
    <row r="7" spans="1:17">
      <c r="A7" s="45">
        <v>44562</v>
      </c>
      <c r="C7" s="64">
        <v>8019236</v>
      </c>
      <c r="D7" s="64">
        <v>1893.3920000000001</v>
      </c>
      <c r="E7" s="64">
        <v>439766</v>
      </c>
      <c r="F7" s="64">
        <v>2677139</v>
      </c>
      <c r="H7" s="64">
        <v>6428.8208143640331</v>
      </c>
      <c r="I7" s="64">
        <v>3706.7834633960001</v>
      </c>
      <c r="J7" s="64">
        <v>396.659712469</v>
      </c>
      <c r="K7" s="64">
        <v>1565.168200019941</v>
      </c>
      <c r="L7" s="64">
        <v>760.20943847909166</v>
      </c>
      <c r="M7" s="64">
        <v>12903682</v>
      </c>
      <c r="N7" s="64">
        <v>4602679</v>
      </c>
      <c r="O7" s="64">
        <v>152280</v>
      </c>
      <c r="P7" s="64">
        <v>5910963</v>
      </c>
      <c r="Q7" s="64">
        <v>2237760</v>
      </c>
    </row>
    <row r="8" spans="1:17">
      <c r="A8" s="46">
        <v>44593</v>
      </c>
      <c r="C8" s="64">
        <v>8713129</v>
      </c>
      <c r="D8" s="64">
        <v>2182.8555000000001</v>
      </c>
      <c r="E8" s="64">
        <v>551990</v>
      </c>
      <c r="F8" s="64">
        <v>2472610</v>
      </c>
      <c r="H8" s="64">
        <v>6423.5930703114436</v>
      </c>
      <c r="I8" s="64">
        <v>3709.002</v>
      </c>
      <c r="J8" s="64">
        <v>400.020346571</v>
      </c>
      <c r="K8" s="64">
        <v>1547.4208920000001</v>
      </c>
      <c r="L8" s="64">
        <v>767.14983174044346</v>
      </c>
      <c r="M8" s="64">
        <v>11913965</v>
      </c>
      <c r="N8" s="64">
        <v>4927568</v>
      </c>
      <c r="O8" s="64">
        <v>151900</v>
      </c>
      <c r="P8" s="64">
        <v>4913225</v>
      </c>
      <c r="Q8" s="64">
        <v>1921272</v>
      </c>
    </row>
    <row r="9" spans="1:17">
      <c r="A9" s="46">
        <v>44621</v>
      </c>
      <c r="C9" s="64">
        <v>11955916</v>
      </c>
      <c r="D9" s="64">
        <v>2311.08</v>
      </c>
      <c r="E9" s="64">
        <v>604174</v>
      </c>
      <c r="F9" s="64">
        <v>3638416</v>
      </c>
      <c r="H9" s="64">
        <v>6410.5818085583232</v>
      </c>
      <c r="I9" s="64">
        <v>3654.38801496319</v>
      </c>
      <c r="J9" s="64">
        <v>397.66829010856947</v>
      </c>
      <c r="K9" s="64">
        <v>1572.6061973724634</v>
      </c>
      <c r="L9" s="64">
        <v>785.91930611410044</v>
      </c>
      <c r="M9" s="64">
        <v>12444801</v>
      </c>
      <c r="N9" s="64">
        <v>5898844</v>
      </c>
      <c r="O9" s="64">
        <v>187726</v>
      </c>
      <c r="P9" s="64">
        <v>3985141</v>
      </c>
      <c r="Q9" s="64">
        <v>2373090</v>
      </c>
    </row>
    <row r="10" spans="1:17">
      <c r="A10" s="46">
        <v>44652</v>
      </c>
      <c r="C10" s="64">
        <v>6522270</v>
      </c>
      <c r="D10" s="64">
        <v>1889.895</v>
      </c>
      <c r="E10" s="64">
        <v>549208</v>
      </c>
      <c r="F10" s="64">
        <v>1634300</v>
      </c>
      <c r="H10" s="64">
        <v>6402.6645090655984</v>
      </c>
      <c r="I10" s="64">
        <v>3681.2593550420002</v>
      </c>
      <c r="J10" s="64">
        <v>410.17392287863805</v>
      </c>
      <c r="K10" s="64">
        <v>1509.9942433030285</v>
      </c>
      <c r="L10" s="64">
        <v>801.23698784193164</v>
      </c>
      <c r="M10" s="64">
        <v>9002125</v>
      </c>
      <c r="N10" s="64">
        <v>4119711</v>
      </c>
      <c r="O10" s="64">
        <v>145498</v>
      </c>
      <c r="P10" s="64">
        <v>3099488</v>
      </c>
      <c r="Q10" s="64">
        <v>1637428</v>
      </c>
    </row>
    <row r="11" spans="1:17">
      <c r="A11" s="46">
        <v>44682</v>
      </c>
      <c r="C11" s="64">
        <v>7383977</v>
      </c>
      <c r="D11" s="64">
        <v>2379.4005000000002</v>
      </c>
      <c r="E11" s="64">
        <v>736590</v>
      </c>
      <c r="F11" s="64">
        <v>2252177</v>
      </c>
      <c r="H11" s="64">
        <v>6344.428477796846</v>
      </c>
      <c r="I11" s="64">
        <v>3662.3150082510001</v>
      </c>
      <c r="J11" s="64">
        <v>402.97717107825503</v>
      </c>
      <c r="K11" s="64">
        <v>1490.6027744160001</v>
      </c>
      <c r="L11" s="64">
        <v>788.53352405159103</v>
      </c>
      <c r="M11" s="64">
        <v>10540928</v>
      </c>
      <c r="N11" s="64">
        <v>4851217</v>
      </c>
      <c r="O11" s="64">
        <v>166184</v>
      </c>
      <c r="P11" s="64">
        <v>3581453</v>
      </c>
      <c r="Q11" s="64">
        <v>1942074</v>
      </c>
    </row>
    <row r="12" spans="1:17">
      <c r="A12" s="46">
        <v>44713</v>
      </c>
      <c r="C12" s="64">
        <v>6771780</v>
      </c>
      <c r="D12" s="64">
        <v>2236.7339999999999</v>
      </c>
      <c r="E12" s="64">
        <v>963440</v>
      </c>
      <c r="F12" s="64">
        <v>2921328</v>
      </c>
      <c r="H12" s="64">
        <v>6315.2685675823868</v>
      </c>
      <c r="I12" s="64">
        <v>3705.742316547</v>
      </c>
      <c r="J12" s="64">
        <v>405.65884380512665</v>
      </c>
      <c r="K12" s="64">
        <v>1419.45</v>
      </c>
      <c r="L12" s="64">
        <v>784.41740723025964</v>
      </c>
      <c r="M12" s="64">
        <v>10682518</v>
      </c>
      <c r="N12" s="64">
        <v>5167401</v>
      </c>
      <c r="O12" s="64">
        <v>170528</v>
      </c>
      <c r="P12" s="64">
        <v>3461942</v>
      </c>
      <c r="Q12" s="64">
        <v>1882647</v>
      </c>
    </row>
    <row r="13" spans="1:17">
      <c r="A13" s="46">
        <v>44743</v>
      </c>
      <c r="C13" s="64">
        <v>6143652</v>
      </c>
      <c r="D13" s="64">
        <v>2158.2489999999998</v>
      </c>
      <c r="E13" s="64">
        <v>696956</v>
      </c>
      <c r="F13" s="64">
        <v>1913630</v>
      </c>
      <c r="H13" s="64">
        <v>6305.3038379120262</v>
      </c>
      <c r="I13" s="64">
        <v>3621.665451974</v>
      </c>
      <c r="J13" s="64">
        <v>407.37393015078686</v>
      </c>
      <c r="K13" s="64">
        <v>1497.9466962872398</v>
      </c>
      <c r="L13" s="64">
        <v>778.31775949999997</v>
      </c>
      <c r="M13" s="64">
        <v>10665807</v>
      </c>
      <c r="N13" s="64">
        <v>4205095</v>
      </c>
      <c r="O13" s="64">
        <v>156502</v>
      </c>
      <c r="P13" s="64">
        <v>4738432</v>
      </c>
      <c r="Q13" s="64">
        <v>1565778</v>
      </c>
    </row>
    <row r="14" spans="1:17">
      <c r="A14" s="46">
        <v>44774</v>
      </c>
      <c r="C14" s="64">
        <v>5228219</v>
      </c>
      <c r="D14" s="64">
        <v>2096.6374999999998</v>
      </c>
      <c r="E14" s="64">
        <v>627044</v>
      </c>
      <c r="F14" s="64">
        <v>1353501</v>
      </c>
      <c r="H14" s="64">
        <v>6242.5006160343455</v>
      </c>
      <c r="I14" s="64">
        <v>3607.9204737639998</v>
      </c>
      <c r="J14" s="64">
        <v>401.421042988625</v>
      </c>
      <c r="K14" s="64">
        <v>1432.5950931198222</v>
      </c>
      <c r="L14" s="64">
        <v>800.56400616189933</v>
      </c>
      <c r="M14" s="64">
        <v>9642132</v>
      </c>
      <c r="N14" s="64">
        <v>4127875</v>
      </c>
      <c r="O14" s="64">
        <v>158612</v>
      </c>
      <c r="P14" s="64">
        <v>3431700</v>
      </c>
      <c r="Q14" s="64">
        <v>1923945</v>
      </c>
    </row>
    <row r="15" spans="1:17">
      <c r="A15" s="46">
        <v>44805</v>
      </c>
      <c r="C15" s="64">
        <v>6307733</v>
      </c>
      <c r="D15" s="64">
        <v>2162.7705000000001</v>
      </c>
      <c r="E15" s="64">
        <v>989722</v>
      </c>
      <c r="F15" s="64">
        <v>2197222</v>
      </c>
      <c r="H15" s="64">
        <v>6070.7652133036217</v>
      </c>
      <c r="I15" s="64">
        <v>3565.4958305270002</v>
      </c>
      <c r="J15" s="64">
        <v>395.03531453736201</v>
      </c>
      <c r="K15" s="64">
        <v>1331.7718030852718</v>
      </c>
      <c r="L15" s="64">
        <v>778.46226515398803</v>
      </c>
      <c r="M15" s="64">
        <v>9233856</v>
      </c>
      <c r="N15" s="64">
        <v>4310002</v>
      </c>
      <c r="O15" s="64">
        <v>159422</v>
      </c>
      <c r="P15" s="64">
        <v>2940002</v>
      </c>
      <c r="Q15" s="64">
        <v>1824430</v>
      </c>
    </row>
    <row r="16" spans="1:17">
      <c r="A16" s="46">
        <v>44835</v>
      </c>
      <c r="C16" s="64">
        <v>6074500</v>
      </c>
      <c r="D16" s="64">
        <v>2032.1935000000001</v>
      </c>
      <c r="E16" s="64">
        <v>1067132</v>
      </c>
      <c r="F16" s="64">
        <v>2049032</v>
      </c>
      <c r="H16" s="64">
        <v>6139.838280668364</v>
      </c>
      <c r="I16" s="64">
        <v>3576.3963489719999</v>
      </c>
      <c r="J16" s="64">
        <v>387</v>
      </c>
      <c r="K16" s="64">
        <v>1410.5032429974071</v>
      </c>
      <c r="L16" s="64">
        <v>765.93868869895744</v>
      </c>
      <c r="M16" s="64">
        <v>9340104</v>
      </c>
      <c r="N16" s="64">
        <v>4227584</v>
      </c>
      <c r="O16" s="64">
        <v>157912</v>
      </c>
      <c r="P16" s="64">
        <v>3261406</v>
      </c>
      <c r="Q16" s="64">
        <v>1693202</v>
      </c>
    </row>
    <row r="17" spans="1:17">
      <c r="A17" s="46">
        <v>44866</v>
      </c>
      <c r="C17" s="64">
        <v>6515988</v>
      </c>
      <c r="D17" s="64">
        <v>2340.5374999999999</v>
      </c>
      <c r="E17" s="64">
        <v>1054124</v>
      </c>
      <c r="F17" s="64">
        <v>2389298</v>
      </c>
      <c r="H17" s="64">
        <v>6294.1441831974789</v>
      </c>
      <c r="I17" s="64">
        <v>3636.5588005449999</v>
      </c>
      <c r="J17" s="64">
        <v>388</v>
      </c>
      <c r="K17" s="64">
        <v>1484.0766923197727</v>
      </c>
      <c r="L17" s="64">
        <v>785.50869033270646</v>
      </c>
      <c r="M17" s="64">
        <v>10008112</v>
      </c>
      <c r="N17" s="64">
        <v>5061158</v>
      </c>
      <c r="O17" s="64">
        <v>161482</v>
      </c>
      <c r="P17" s="64">
        <v>2918996</v>
      </c>
      <c r="Q17" s="64">
        <v>1866476</v>
      </c>
    </row>
    <row r="18" spans="1:17">
      <c r="A18" s="46">
        <v>44896</v>
      </c>
      <c r="C18" s="64">
        <v>4489215</v>
      </c>
      <c r="D18" s="64">
        <v>1991.752</v>
      </c>
      <c r="E18" s="64">
        <v>1015306</v>
      </c>
      <c r="F18" s="64">
        <v>1604962</v>
      </c>
      <c r="H18" s="64">
        <v>6347.3842317977669</v>
      </c>
      <c r="I18" s="64">
        <v>3730.0776765323999</v>
      </c>
      <c r="J18" s="64">
        <v>386</v>
      </c>
      <c r="K18" s="64">
        <v>1442.8265562383699</v>
      </c>
      <c r="L18" s="64">
        <v>788.47999902699655</v>
      </c>
      <c r="M18" s="64">
        <v>9937338</v>
      </c>
      <c r="N18" s="64">
        <v>4496830</v>
      </c>
      <c r="O18" s="64">
        <v>160620</v>
      </c>
      <c r="P18" s="64">
        <v>3692652</v>
      </c>
      <c r="Q18" s="64">
        <v>1587236</v>
      </c>
    </row>
    <row r="19" spans="1:17">
      <c r="A19" s="46">
        <v>44927</v>
      </c>
      <c r="C19" s="64">
        <v>5822840</v>
      </c>
      <c r="D19" s="64">
        <v>2311.1714539999998</v>
      </c>
      <c r="E19" s="64">
        <v>1121094</v>
      </c>
      <c r="F19" s="64">
        <v>2469525</v>
      </c>
      <c r="H19" s="64">
        <v>6274.2287556641268</v>
      </c>
      <c r="I19" s="64">
        <v>3659.9720001552537</v>
      </c>
      <c r="J19" s="64">
        <v>389</v>
      </c>
      <c r="K19" s="64">
        <v>1445.7658034800902</v>
      </c>
      <c r="L19" s="64">
        <v>779.49095202878277</v>
      </c>
      <c r="M19" s="64">
        <v>11125961</v>
      </c>
      <c r="N19" s="64">
        <v>5156250</v>
      </c>
      <c r="O19" s="64">
        <v>166570</v>
      </c>
      <c r="P19" s="64">
        <v>4035874</v>
      </c>
      <c r="Q19" s="64">
        <v>1767267</v>
      </c>
    </row>
    <row r="20" spans="1:17">
      <c r="A20" s="46">
        <v>44958</v>
      </c>
      <c r="C20" s="64">
        <v>6378542</v>
      </c>
      <c r="D20" s="64">
        <v>2105.9884999999999</v>
      </c>
      <c r="E20" s="64">
        <v>1268582</v>
      </c>
      <c r="F20" s="64">
        <v>2022604</v>
      </c>
      <c r="H20" s="64">
        <v>6383.0270890756328</v>
      </c>
      <c r="I20" s="64">
        <v>3701.9971736080702</v>
      </c>
      <c r="J20" s="64">
        <v>389</v>
      </c>
      <c r="K20" s="64">
        <v>1468.0376470000001</v>
      </c>
      <c r="L20" s="64">
        <v>823.99226846756221</v>
      </c>
      <c r="M20" s="64">
        <v>11593111</v>
      </c>
      <c r="N20" s="64">
        <v>4727104</v>
      </c>
      <c r="O20" s="64">
        <v>159324</v>
      </c>
      <c r="P20" s="64">
        <v>4862216</v>
      </c>
      <c r="Q20" s="64">
        <v>1844467</v>
      </c>
    </row>
    <row r="21" spans="1:17">
      <c r="A21" s="46">
        <v>44986</v>
      </c>
      <c r="C21" s="64">
        <v>7557551</v>
      </c>
      <c r="D21" s="64">
        <v>2464.9135000000001</v>
      </c>
      <c r="E21" s="64">
        <v>1395538</v>
      </c>
      <c r="F21" s="64">
        <v>2904039</v>
      </c>
      <c r="H21" s="64">
        <v>6342.8605690227023</v>
      </c>
      <c r="I21" s="64">
        <v>3689.4023481048498</v>
      </c>
      <c r="J21" s="64">
        <v>394</v>
      </c>
      <c r="K21" s="64">
        <v>1444.5256685710001</v>
      </c>
      <c r="L21" s="64">
        <v>814.93255234685228</v>
      </c>
      <c r="M21" s="64">
        <v>12697598</v>
      </c>
      <c r="N21" s="64">
        <v>6275902</v>
      </c>
      <c r="O21" s="64">
        <v>188446</v>
      </c>
      <c r="P21" s="64">
        <v>4165102</v>
      </c>
      <c r="Q21" s="64">
        <v>2068148</v>
      </c>
    </row>
    <row r="22" spans="1:17">
      <c r="A22" s="46">
        <v>45017</v>
      </c>
      <c r="C22" s="64">
        <v>5095389</v>
      </c>
      <c r="D22" s="64">
        <v>1872.5295000000001</v>
      </c>
      <c r="E22" s="64">
        <v>911382</v>
      </c>
      <c r="F22" s="64">
        <v>2066911</v>
      </c>
      <c r="H22" s="64">
        <v>6416.414793160553</v>
      </c>
      <c r="I22" s="64">
        <v>3738.9086325275944</v>
      </c>
      <c r="J22" s="64">
        <v>396.81669463999998</v>
      </c>
      <c r="K22" s="64">
        <v>1459.8372192219999</v>
      </c>
      <c r="L22" s="64">
        <v>820.85224677095823</v>
      </c>
      <c r="M22" s="64">
        <v>8616729</v>
      </c>
      <c r="N22" s="64">
        <v>3983868</v>
      </c>
      <c r="O22" s="64">
        <v>136212</v>
      </c>
      <c r="P22" s="64">
        <v>3179994</v>
      </c>
      <c r="Q22" s="64">
        <v>1316655</v>
      </c>
    </row>
    <row r="23" spans="1:17">
      <c r="A23" s="46">
        <v>45047</v>
      </c>
      <c r="C23" s="64">
        <v>6034796</v>
      </c>
      <c r="D23" s="64">
        <v>2366.0825</v>
      </c>
      <c r="E23" s="64">
        <v>1023738</v>
      </c>
      <c r="F23" s="64">
        <v>1948946</v>
      </c>
      <c r="H23" s="64">
        <v>6409.2703781986565</v>
      </c>
      <c r="I23" s="64">
        <v>3736.2998313842309</v>
      </c>
      <c r="J23" s="64">
        <v>394</v>
      </c>
      <c r="K23" s="64">
        <v>1461.3336616070001</v>
      </c>
      <c r="L23" s="64">
        <v>817.63688520742562</v>
      </c>
      <c r="M23" s="64">
        <v>9073128</v>
      </c>
      <c r="N23" s="64">
        <v>4747492</v>
      </c>
      <c r="O23" s="64">
        <v>168130</v>
      </c>
      <c r="P23" s="64">
        <v>2646329</v>
      </c>
      <c r="Q23" s="64">
        <v>1511177</v>
      </c>
    </row>
    <row r="24" spans="1:17">
      <c r="A24" s="46">
        <v>45078</v>
      </c>
      <c r="C24" s="64">
        <v>5452504</v>
      </c>
      <c r="D24" s="64">
        <v>2272.5500000000002</v>
      </c>
      <c r="E24" s="64">
        <v>964502</v>
      </c>
      <c r="F24" s="64">
        <v>2536427</v>
      </c>
      <c r="H24" s="64">
        <v>6424.1405916848416</v>
      </c>
      <c r="I24" s="64">
        <v>3763.9772554931837</v>
      </c>
      <c r="J24" s="64">
        <v>392</v>
      </c>
      <c r="K24" s="64">
        <v>1451.593818608</v>
      </c>
      <c r="L24" s="64">
        <v>816.56951758365767</v>
      </c>
      <c r="M24" s="64">
        <v>11097169</v>
      </c>
      <c r="N24" s="64">
        <v>6112609</v>
      </c>
      <c r="O24" s="64">
        <v>162334</v>
      </c>
      <c r="P24" s="64">
        <v>3153312</v>
      </c>
      <c r="Q24" s="64">
        <v>1668914</v>
      </c>
    </row>
    <row r="25" spans="1:17">
      <c r="A25" s="46">
        <v>45108</v>
      </c>
      <c r="C25" s="64">
        <v>5433043</v>
      </c>
      <c r="D25" s="64">
        <v>1996.8544999999999</v>
      </c>
      <c r="E25" s="64">
        <v>958964</v>
      </c>
      <c r="F25" s="64">
        <v>1621352</v>
      </c>
      <c r="H25" s="64">
        <v>6595.2066207194639</v>
      </c>
      <c r="I25" s="64">
        <v>3938.2818562545312</v>
      </c>
      <c r="J25" s="64">
        <v>394</v>
      </c>
      <c r="K25" s="64">
        <v>1454.9928114899999</v>
      </c>
      <c r="L25" s="64">
        <v>807.9319529749323</v>
      </c>
      <c r="M25" s="64">
        <v>9359800</v>
      </c>
      <c r="N25" s="64">
        <v>4474100</v>
      </c>
      <c r="O25" s="64">
        <v>147198</v>
      </c>
      <c r="P25" s="64">
        <v>3291210</v>
      </c>
      <c r="Q25" s="64">
        <v>1447292</v>
      </c>
    </row>
    <row r="26" spans="1:17">
      <c r="A26" s="46">
        <v>45139</v>
      </c>
      <c r="C26" s="64">
        <v>5379253</v>
      </c>
      <c r="D26" s="64">
        <v>2283.8380000000002</v>
      </c>
      <c r="E26" s="64">
        <v>977820</v>
      </c>
      <c r="F26" s="64">
        <v>1552167</v>
      </c>
      <c r="H26" s="64">
        <v>6451.1816522833506</v>
      </c>
      <c r="I26" s="64">
        <v>3770.7801744283502</v>
      </c>
      <c r="J26" s="64">
        <v>393</v>
      </c>
      <c r="K26" s="64">
        <v>1469.6901498550001</v>
      </c>
      <c r="L26" s="64">
        <v>817.71132799999998</v>
      </c>
      <c r="M26" s="64">
        <v>10395432</v>
      </c>
      <c r="N26" s="64">
        <v>4533374</v>
      </c>
      <c r="O26" s="64">
        <v>153538</v>
      </c>
      <c r="P26" s="64">
        <v>4042705</v>
      </c>
      <c r="Q26" s="64">
        <v>1665815</v>
      </c>
    </row>
    <row r="27" spans="1:17">
      <c r="A27" s="46">
        <v>45170</v>
      </c>
      <c r="C27" s="64">
        <v>5657676</v>
      </c>
      <c r="D27" s="64">
        <v>2384.3724999999999</v>
      </c>
      <c r="E27" s="64">
        <v>1222010</v>
      </c>
      <c r="F27" s="64">
        <v>2431360</v>
      </c>
      <c r="H27" s="64">
        <v>6477.7537231435581</v>
      </c>
      <c r="I27" s="64">
        <v>3806.0955511174898</v>
      </c>
      <c r="J27" s="64">
        <v>393.15447958621002</v>
      </c>
      <c r="K27" s="64">
        <v>1442.908277516</v>
      </c>
      <c r="L27" s="64">
        <v>835.59541492385802</v>
      </c>
      <c r="M27" s="64">
        <v>9120575</v>
      </c>
      <c r="N27" s="64">
        <v>4479212</v>
      </c>
      <c r="O27" s="64">
        <v>155750</v>
      </c>
      <c r="P27" s="64">
        <v>2871671</v>
      </c>
      <c r="Q27" s="64">
        <v>1613942</v>
      </c>
    </row>
    <row r="28" spans="1:17">
      <c r="A28" s="46">
        <v>45200</v>
      </c>
      <c r="C28" s="64">
        <v>5859665</v>
      </c>
      <c r="D28" s="64">
        <v>2429.0700000000002</v>
      </c>
      <c r="E28" s="64">
        <v>1213848</v>
      </c>
      <c r="F28" s="64">
        <v>1882956</v>
      </c>
      <c r="H28" s="64">
        <v>6472.5837104854581</v>
      </c>
      <c r="I28" s="64">
        <v>3771.7335756422135</v>
      </c>
      <c r="J28" s="64">
        <v>387.21748694424502</v>
      </c>
      <c r="K28" s="64">
        <v>1469.4041838989999</v>
      </c>
      <c r="L28" s="64">
        <v>844.22846400000003</v>
      </c>
      <c r="M28" s="64">
        <v>11400783</v>
      </c>
      <c r="N28" s="64">
        <v>5943412</v>
      </c>
      <c r="O28" s="64">
        <v>162704</v>
      </c>
      <c r="P28" s="64">
        <v>3495490</v>
      </c>
      <c r="Q28" s="64">
        <v>1799177</v>
      </c>
    </row>
    <row r="29" spans="1:17">
      <c r="A29" s="46">
        <v>45231</v>
      </c>
      <c r="C29" s="64">
        <v>8611378</v>
      </c>
      <c r="D29" s="64">
        <v>2726.0650000000001</v>
      </c>
      <c r="E29" s="64">
        <v>1259000</v>
      </c>
      <c r="F29" s="64">
        <v>2096439</v>
      </c>
      <c r="H29" s="64">
        <v>6599.3062072093071</v>
      </c>
      <c r="I29" s="64">
        <v>3825.4462234151088</v>
      </c>
      <c r="J29" s="64">
        <v>384.97902310819836</v>
      </c>
      <c r="K29" s="64">
        <v>1540.1988476859999</v>
      </c>
      <c r="L29" s="64">
        <v>848.68211299999996</v>
      </c>
      <c r="M29" s="64">
        <v>9586052</v>
      </c>
      <c r="N29" s="64">
        <v>4632050</v>
      </c>
      <c r="O29" s="64">
        <v>129438</v>
      </c>
      <c r="P29" s="64">
        <v>3039072</v>
      </c>
      <c r="Q29" s="64">
        <v>1785492</v>
      </c>
    </row>
    <row r="30" spans="1:17">
      <c r="A30" s="46">
        <v>45261</v>
      </c>
      <c r="C30" s="64">
        <v>16204332</v>
      </c>
      <c r="D30" s="64">
        <v>1963.2355</v>
      </c>
      <c r="E30" s="64">
        <v>1416050</v>
      </c>
      <c r="F30" s="64">
        <v>1711943</v>
      </c>
      <c r="H30" s="64">
        <v>6663.3209720998111</v>
      </c>
      <c r="I30" s="64">
        <v>3833.8707574960144</v>
      </c>
      <c r="J30" s="64">
        <v>388.61954067179602</v>
      </c>
      <c r="K30" s="64">
        <v>1590.430673932</v>
      </c>
      <c r="L30" s="64">
        <v>850.4</v>
      </c>
      <c r="M30" s="64">
        <v>9521132</v>
      </c>
      <c r="N30" s="64">
        <v>4327936</v>
      </c>
      <c r="O30" s="64">
        <v>140792</v>
      </c>
      <c r="P30" s="64">
        <v>3417055</v>
      </c>
      <c r="Q30" s="64">
        <v>1635349</v>
      </c>
    </row>
    <row r="31" spans="1:17">
      <c r="A31" s="46">
        <v>45292</v>
      </c>
      <c r="C31" s="64">
        <v>19411073</v>
      </c>
      <c r="D31" s="64">
        <v>2708.0545000000002</v>
      </c>
      <c r="E31" s="64">
        <v>1309166</v>
      </c>
      <c r="F31" s="64">
        <v>1888243</v>
      </c>
      <c r="H31" s="64">
        <v>6605.2903260372605</v>
      </c>
      <c r="I31" s="64">
        <v>3858.7673142957246</v>
      </c>
      <c r="J31" s="64">
        <v>389.31065812453539</v>
      </c>
      <c r="K31" s="64">
        <v>1640.212353617</v>
      </c>
      <c r="L31" s="64">
        <v>717</v>
      </c>
      <c r="M31" s="64">
        <v>11354917</v>
      </c>
      <c r="N31" s="64">
        <v>4923417</v>
      </c>
      <c r="O31" s="64">
        <v>153394</v>
      </c>
      <c r="P31" s="64">
        <v>4449861</v>
      </c>
      <c r="Q31" s="64">
        <v>1828245</v>
      </c>
    </row>
    <row r="32" spans="1:17">
      <c r="A32" s="46">
        <v>45323</v>
      </c>
      <c r="C32" s="64">
        <v>19487891</v>
      </c>
      <c r="D32" s="64">
        <v>2359.2075</v>
      </c>
      <c r="E32" s="64">
        <v>1265096</v>
      </c>
      <c r="F32" s="64">
        <v>1720340</v>
      </c>
      <c r="H32" s="64">
        <v>6746.3406198947669</v>
      </c>
      <c r="I32" s="64">
        <v>3895.619103008587</v>
      </c>
      <c r="J32" s="64">
        <v>387.01325938917944</v>
      </c>
      <c r="K32" s="64">
        <v>1746.708257497</v>
      </c>
      <c r="L32" s="64">
        <v>717</v>
      </c>
      <c r="M32" s="64">
        <v>11850722</v>
      </c>
      <c r="N32" s="64">
        <v>5299266</v>
      </c>
      <c r="O32" s="64">
        <v>144714</v>
      </c>
      <c r="P32" s="64">
        <v>4586123</v>
      </c>
      <c r="Q32" s="64">
        <v>1820619</v>
      </c>
    </row>
    <row r="33" spans="1:17">
      <c r="A33" s="46">
        <v>45352</v>
      </c>
      <c r="C33" s="64">
        <v>19547506</v>
      </c>
      <c r="D33" s="64">
        <v>2324.8200000000002</v>
      </c>
      <c r="E33" s="64">
        <v>1225822</v>
      </c>
      <c r="F33" s="64">
        <v>2214506</v>
      </c>
      <c r="H33" s="64">
        <v>6895.5808647043841</v>
      </c>
      <c r="I33" s="64">
        <v>3969</v>
      </c>
      <c r="J33" s="64">
        <v>388.35013270438395</v>
      </c>
      <c r="K33" s="64">
        <v>1822.230732</v>
      </c>
      <c r="L33" s="64">
        <v>716</v>
      </c>
      <c r="M33" s="64">
        <v>12758146</v>
      </c>
      <c r="N33" s="64">
        <v>6682269</v>
      </c>
      <c r="O33" s="64">
        <v>142488</v>
      </c>
      <c r="P33" s="64">
        <v>4304100</v>
      </c>
      <c r="Q33" s="64">
        <v>1629289</v>
      </c>
    </row>
    <row r="34" spans="1:17">
      <c r="A34" s="46">
        <v>45383</v>
      </c>
      <c r="C34" s="64">
        <v>20359076</v>
      </c>
      <c r="D34" s="64">
        <v>2298.9360000000001</v>
      </c>
      <c r="E34" s="64">
        <v>1339192</v>
      </c>
      <c r="F34" s="64">
        <v>1377019</v>
      </c>
      <c r="H34" s="64">
        <v>6867.0652971475847</v>
      </c>
      <c r="I34" s="64">
        <v>3994.5565858344062</v>
      </c>
      <c r="J34" s="64">
        <v>387.01325938917898</v>
      </c>
      <c r="K34" s="64">
        <v>1753.495451924</v>
      </c>
      <c r="L34" s="64">
        <v>732</v>
      </c>
      <c r="M34" s="64">
        <v>10967762</v>
      </c>
      <c r="N34" s="64">
        <v>5394015</v>
      </c>
      <c r="O34" s="64">
        <v>149721</v>
      </c>
      <c r="P34" s="64">
        <v>3636526</v>
      </c>
      <c r="Q34" s="64">
        <v>1787500</v>
      </c>
    </row>
  </sheetData>
  <mergeCells count="5">
    <mergeCell ref="M5:Q5"/>
    <mergeCell ref="C4:F4"/>
    <mergeCell ref="D5:E5"/>
    <mergeCell ref="H4:Q4"/>
    <mergeCell ref="H5:L5"/>
  </mergeCells>
  <pageMargins left="0.7" right="0.7" top="0.75" bottom="0.75" header="0.3" footer="0.3"/>
  <pageSetup paperSize="9" orientation="portrait" horizontalDpi="1200" verticalDpi="1200" r:id="rId1"/>
  <headerFooter>
    <oddFooter>&amp;C_x000D_&amp;1#&amp;"Calibri"&amp;10&amp;KFFEF00 PRIVATE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92C-9405-4EF6-8F4C-FA6C50DC9970}">
  <sheetPr>
    <tabColor theme="9" tint="0.79998168889431442"/>
  </sheetPr>
  <dimension ref="A1:B127"/>
  <sheetViews>
    <sheetView workbookViewId="0">
      <pane ySplit="7" topLeftCell="A104" activePane="bottomLeft" state="frozen"/>
      <selection pane="bottomLeft" activeCell="A125" sqref="A125"/>
    </sheetView>
  </sheetViews>
  <sheetFormatPr baseColWidth="10" defaultColWidth="11.44140625" defaultRowHeight="14.4"/>
  <cols>
    <col min="1" max="1" width="11.88671875" customWidth="1"/>
    <col min="2" max="2" width="12.33203125" customWidth="1"/>
  </cols>
  <sheetData>
    <row r="1" spans="1:2" ht="15.6">
      <c r="A1" s="12" t="s">
        <v>19</v>
      </c>
      <c r="B1" s="27"/>
    </row>
    <row r="2" spans="1:2">
      <c r="A2" s="15" t="s">
        <v>37</v>
      </c>
      <c r="B2" s="27"/>
    </row>
    <row r="3" spans="1:2">
      <c r="A3" s="21" t="s">
        <v>31</v>
      </c>
      <c r="B3" s="27"/>
    </row>
    <row r="4" spans="1:2">
      <c r="A4" s="21" t="s">
        <v>30</v>
      </c>
      <c r="B4" s="27"/>
    </row>
    <row r="5" spans="1:2">
      <c r="A5" s="28" t="s">
        <v>32</v>
      </c>
      <c r="B5" s="27"/>
    </row>
    <row r="6" spans="1:2">
      <c r="A6" s="36"/>
      <c r="B6" s="27"/>
    </row>
    <row r="7" spans="1:2" ht="28.2" customHeight="1">
      <c r="A7" s="52" t="s">
        <v>55</v>
      </c>
      <c r="B7" s="52" t="s">
        <v>42</v>
      </c>
    </row>
    <row r="8" spans="1:2">
      <c r="A8" s="13">
        <f>'Euronext Cash'!A12</f>
        <v>40909</v>
      </c>
      <c r="B8" s="18">
        <f>'Euronext Cash'!I12+'Euronext Fixed Income'!J11</f>
        <v>114510.92766220002</v>
      </c>
    </row>
    <row r="9" spans="1:2">
      <c r="A9" s="13">
        <f>'Euronext Cash'!A13</f>
        <v>40940</v>
      </c>
      <c r="B9" s="18">
        <f>'Euronext Cash'!I13+'Euronext Fixed Income'!J12</f>
        <v>117541.06992276001</v>
      </c>
    </row>
    <row r="10" spans="1:2">
      <c r="A10" s="13">
        <f>'Euronext Cash'!A14</f>
        <v>40969</v>
      </c>
      <c r="B10" s="18">
        <f>'Euronext Cash'!I14+'Euronext Fixed Income'!J13</f>
        <v>131056.71674389049</v>
      </c>
    </row>
    <row r="11" spans="1:2">
      <c r="A11" s="13">
        <f>'Euronext Cash'!A15</f>
        <v>41000</v>
      </c>
      <c r="B11" s="18">
        <f>'Euronext Cash'!I15+'Euronext Fixed Income'!J14</f>
        <v>124897.0743791501</v>
      </c>
    </row>
    <row r="12" spans="1:2">
      <c r="A12" s="13">
        <f>'Euronext Cash'!A16</f>
        <v>41030</v>
      </c>
      <c r="B12" s="18">
        <f>'Euronext Cash'!I16+'Euronext Fixed Income'!J15</f>
        <v>127082.66517974029</v>
      </c>
    </row>
    <row r="13" spans="1:2">
      <c r="A13" s="13">
        <f>'Euronext Cash'!A17</f>
        <v>41061</v>
      </c>
      <c r="B13" s="18">
        <f>'Euronext Cash'!I17+'Euronext Fixed Income'!J16</f>
        <v>129760.27225842029</v>
      </c>
    </row>
    <row r="14" spans="1:2">
      <c r="A14" s="13">
        <f>'Euronext Cash'!A18</f>
        <v>41091</v>
      </c>
      <c r="B14" s="18">
        <f>'Euronext Cash'!I18+'Euronext Fixed Income'!J17</f>
        <v>119611.91530900991</v>
      </c>
    </row>
    <row r="15" spans="1:2">
      <c r="A15" s="13">
        <f>'Euronext Cash'!A19</f>
        <v>41122</v>
      </c>
      <c r="B15" s="18">
        <f>'Euronext Cash'!I19+'Euronext Fixed Income'!J18</f>
        <v>100649.16282712988</v>
      </c>
    </row>
    <row r="16" spans="1:2">
      <c r="A16" s="13">
        <f>'Euronext Cash'!A20</f>
        <v>41153</v>
      </c>
      <c r="B16" s="18">
        <f>'Euronext Cash'!I20+'Euronext Fixed Income'!J19</f>
        <v>116993.5099578103</v>
      </c>
    </row>
    <row r="17" spans="1:2">
      <c r="A17" s="13">
        <f>'Euronext Cash'!A21</f>
        <v>41183</v>
      </c>
      <c r="B17" s="18">
        <f>'Euronext Cash'!I21+'Euronext Fixed Income'!J20</f>
        <v>114840.34890375</v>
      </c>
    </row>
    <row r="18" spans="1:2">
      <c r="A18" s="13">
        <f>'Euronext Cash'!A22</f>
        <v>41214</v>
      </c>
      <c r="B18" s="18">
        <f>'Euronext Cash'!I22+'Euronext Fixed Income'!J21</f>
        <v>100655.4767334499</v>
      </c>
    </row>
    <row r="19" spans="1:2">
      <c r="A19" s="13">
        <f>'Euronext Cash'!A23</f>
        <v>41244</v>
      </c>
      <c r="B19" s="18">
        <f>'Euronext Cash'!I23+'Euronext Fixed Income'!J22</f>
        <v>89724.867449299898</v>
      </c>
    </row>
    <row r="20" spans="1:2">
      <c r="A20" s="13">
        <f>'Euronext Cash'!A24</f>
        <v>41275</v>
      </c>
      <c r="B20" s="18">
        <f>'Euronext Cash'!I24+'Euronext Fixed Income'!J23</f>
        <v>111716.55320519028</v>
      </c>
    </row>
    <row r="21" spans="1:2">
      <c r="A21" s="13">
        <f>'Euronext Cash'!A25</f>
        <v>41306</v>
      </c>
      <c r="B21" s="18">
        <f>'Euronext Cash'!I25+'Euronext Fixed Income'!J24</f>
        <v>117117.1972315302</v>
      </c>
    </row>
    <row r="22" spans="1:2">
      <c r="A22" s="13">
        <f>'Euronext Cash'!A26</f>
        <v>41334</v>
      </c>
      <c r="B22" s="18">
        <f>'Euronext Cash'!I26+'Euronext Fixed Income'!J25</f>
        <v>118227.42406090979</v>
      </c>
    </row>
    <row r="23" spans="1:2">
      <c r="A23" s="13">
        <f>'Euronext Cash'!A27</f>
        <v>41365</v>
      </c>
      <c r="B23" s="18">
        <f>'Euronext Cash'!I27+'Euronext Fixed Income'!J26</f>
        <v>129387.98025094959</v>
      </c>
    </row>
    <row r="24" spans="1:2">
      <c r="A24" s="13">
        <f>'Euronext Cash'!A28</f>
        <v>41395</v>
      </c>
      <c r="B24" s="18">
        <f>'Euronext Cash'!I28+'Euronext Fixed Income'!J27</f>
        <v>123011.33922600011</v>
      </c>
    </row>
    <row r="25" spans="1:2">
      <c r="A25" s="13">
        <f>'Euronext Cash'!A29</f>
        <v>41426</v>
      </c>
      <c r="B25" s="18">
        <f>'Euronext Cash'!I29+'Euronext Fixed Income'!J28</f>
        <v>119577.5737698998</v>
      </c>
    </row>
    <row r="26" spans="1:2">
      <c r="A26" s="13">
        <f>'Euronext Cash'!A30</f>
        <v>41456</v>
      </c>
      <c r="B26" s="18">
        <f>'Euronext Cash'!I30+'Euronext Fixed Income'!J29</f>
        <v>115876.58693889</v>
      </c>
    </row>
    <row r="27" spans="1:2">
      <c r="A27" s="13">
        <f>'Euronext Cash'!A31</f>
        <v>41487</v>
      </c>
      <c r="B27" s="18">
        <f>'Euronext Cash'!I31+'Euronext Fixed Income'!J30</f>
        <v>107603.37102292001</v>
      </c>
    </row>
    <row r="28" spans="1:2">
      <c r="A28" s="13">
        <f>'Euronext Cash'!A32</f>
        <v>41518</v>
      </c>
      <c r="B28" s="18">
        <f>'Euronext Cash'!I32+'Euronext Fixed Income'!J31</f>
        <v>116152.84552364958</v>
      </c>
    </row>
    <row r="29" spans="1:2">
      <c r="A29" s="13">
        <f>'Euronext Cash'!A33</f>
        <v>41548</v>
      </c>
      <c r="B29" s="18">
        <f>'Euronext Cash'!I33+'Euronext Fixed Income'!J32</f>
        <v>125197.20312584992</v>
      </c>
    </row>
    <row r="30" spans="1:2">
      <c r="A30" s="13">
        <f>'Euronext Cash'!A34</f>
        <v>41579</v>
      </c>
      <c r="B30" s="18">
        <f>'Euronext Cash'!I34+'Euronext Fixed Income'!J33</f>
        <v>112387.24267692998</v>
      </c>
    </row>
    <row r="31" spans="1:2">
      <c r="A31" s="13">
        <f>'Euronext Cash'!A35</f>
        <v>41609</v>
      </c>
      <c r="B31" s="18">
        <f>'Euronext Cash'!I35+'Euronext Fixed Income'!J34</f>
        <v>108679.9309873</v>
      </c>
    </row>
    <row r="32" spans="1:2">
      <c r="A32" s="13">
        <f>'Euronext Cash'!A36</f>
        <v>41640</v>
      </c>
      <c r="B32" s="18">
        <f>'Euronext Cash'!I36+'Euronext Fixed Income'!J35</f>
        <v>144428.66627454988</v>
      </c>
    </row>
    <row r="33" spans="1:2">
      <c r="A33" s="13">
        <f>'Euronext Cash'!A37</f>
        <v>41671</v>
      </c>
      <c r="B33" s="18">
        <f>'Euronext Cash'!I37+'Euronext Fixed Income'!J36</f>
        <v>133385.5695124398</v>
      </c>
    </row>
    <row r="34" spans="1:2">
      <c r="A34" s="13">
        <f>'Euronext Cash'!A38</f>
        <v>41699</v>
      </c>
      <c r="B34" s="18">
        <f>'Euronext Cash'!I38+'Euronext Fixed Income'!J37</f>
        <v>146657.79157794977</v>
      </c>
    </row>
    <row r="35" spans="1:2">
      <c r="A35" s="13">
        <f>'Euronext Cash'!A39</f>
        <v>41730</v>
      </c>
      <c r="B35" s="18">
        <f>'Euronext Cash'!I39+'Euronext Fixed Income'!J38</f>
        <v>131371.69283801</v>
      </c>
    </row>
    <row r="36" spans="1:2">
      <c r="A36" s="13">
        <f>'Euronext Cash'!A40</f>
        <v>41760</v>
      </c>
      <c r="B36" s="18">
        <f>'Euronext Cash'!I40+'Euronext Fixed Income'!J39</f>
        <v>129289.1660857299</v>
      </c>
    </row>
    <row r="37" spans="1:2">
      <c r="A37" s="13">
        <f>'Euronext Cash'!A41</f>
        <v>41791</v>
      </c>
      <c r="B37" s="18">
        <f>'Euronext Cash'!I41+'Euronext Fixed Income'!J40</f>
        <v>125382.76871580951</v>
      </c>
    </row>
    <row r="38" spans="1:2">
      <c r="A38" s="13">
        <f>'Euronext Cash'!A42</f>
        <v>41821</v>
      </c>
      <c r="B38" s="18">
        <f>'Euronext Cash'!I42+'Euronext Fixed Income'!J41</f>
        <v>131645.2229241</v>
      </c>
    </row>
    <row r="39" spans="1:2">
      <c r="A39" s="13">
        <f>'Euronext Cash'!A43</f>
        <v>41852</v>
      </c>
      <c r="B39" s="18">
        <f>'Euronext Cash'!I43+'Euronext Fixed Income'!J42</f>
        <v>114665.44114035</v>
      </c>
    </row>
    <row r="40" spans="1:2">
      <c r="A40" s="13">
        <f>'Euronext Cash'!A44</f>
        <v>41883</v>
      </c>
      <c r="B40" s="18">
        <f>'Euronext Cash'!I44+'Euronext Fixed Income'!J43</f>
        <v>131089.00543158001</v>
      </c>
    </row>
    <row r="41" spans="1:2">
      <c r="A41" s="13">
        <f>'Euronext Cash'!A45</f>
        <v>41913</v>
      </c>
      <c r="B41" s="18">
        <f>'Euronext Cash'!I45+'Euronext Fixed Income'!J44</f>
        <v>186850.11414938999</v>
      </c>
    </row>
    <row r="42" spans="1:2">
      <c r="A42" s="13">
        <f>'Euronext Cash'!A46</f>
        <v>41944</v>
      </c>
      <c r="B42" s="18">
        <f>'Euronext Cash'!I46+'Euronext Fixed Income'!J45</f>
        <v>130869.13316096</v>
      </c>
    </row>
    <row r="43" spans="1:2">
      <c r="A43" s="13">
        <f>'Euronext Cash'!A47</f>
        <v>41974</v>
      </c>
      <c r="B43" s="18">
        <f>'Euronext Cash'!I47+'Euronext Fixed Income'!J46</f>
        <v>146663.42125972002</v>
      </c>
    </row>
    <row r="44" spans="1:2">
      <c r="A44" s="13">
        <f>'Euronext Cash'!A48</f>
        <v>42005</v>
      </c>
      <c r="B44" s="18">
        <f>'Euronext Cash'!I48+'Euronext Fixed Income'!J47</f>
        <v>181230.32802230984</v>
      </c>
    </row>
    <row r="45" spans="1:2">
      <c r="A45" s="13">
        <f>'Euronext Cash'!A49</f>
        <v>42036</v>
      </c>
      <c r="B45" s="18">
        <f>'Euronext Cash'!I49+'Euronext Fixed Income'!J48</f>
        <v>164929.51739583997</v>
      </c>
    </row>
    <row r="46" spans="1:2">
      <c r="A46" s="13">
        <f>'Euronext Cash'!A50</f>
        <v>42064</v>
      </c>
      <c r="B46" s="18">
        <f>'Euronext Cash'!I50+'Euronext Fixed Income'!J49</f>
        <v>200622.73580923001</v>
      </c>
    </row>
    <row r="47" spans="1:2">
      <c r="A47" s="13">
        <f>'Euronext Cash'!A51</f>
        <v>42095</v>
      </c>
      <c r="B47" s="18">
        <f>'Euronext Cash'!I51+'Euronext Fixed Income'!J50</f>
        <v>181413.31518423901</v>
      </c>
    </row>
    <row r="48" spans="1:2">
      <c r="A48" s="13">
        <f>'Euronext Cash'!A52</f>
        <v>42125</v>
      </c>
      <c r="B48" s="18">
        <f>'Euronext Cash'!I52+'Euronext Fixed Income'!J51</f>
        <v>160378.36652253001</v>
      </c>
    </row>
    <row r="49" spans="1:2">
      <c r="A49" s="13">
        <f>'Euronext Cash'!A53</f>
        <v>42156</v>
      </c>
      <c r="B49" s="18">
        <f>'Euronext Cash'!I53+'Euronext Fixed Income'!J52</f>
        <v>202453.97947281</v>
      </c>
    </row>
    <row r="50" spans="1:2">
      <c r="A50" s="13">
        <f>'Euronext Cash'!A54</f>
        <v>42186</v>
      </c>
      <c r="B50" s="18">
        <f>'Euronext Cash'!I54+'Euronext Fixed Income'!J53</f>
        <v>181963.84095018002</v>
      </c>
    </row>
    <row r="51" spans="1:2">
      <c r="A51" s="13">
        <f>'Euronext Cash'!A55</f>
        <v>42218</v>
      </c>
      <c r="B51" s="18">
        <f>'Euronext Cash'!I55+'Euronext Fixed Income'!J54</f>
        <v>181002.94831655003</v>
      </c>
    </row>
    <row r="52" spans="1:2">
      <c r="A52" s="13">
        <f>'Euronext Cash'!A56</f>
        <v>42248</v>
      </c>
      <c r="B52" s="18">
        <f>'Euronext Cash'!I56+'Euronext Fixed Income'!J55</f>
        <v>177555.12486822999</v>
      </c>
    </row>
    <row r="53" spans="1:2">
      <c r="A53" s="13">
        <f>'Euronext Cash'!A57</f>
        <v>42278</v>
      </c>
      <c r="B53" s="18">
        <f>'Euronext Cash'!I57+'Euronext Fixed Income'!J56</f>
        <v>170176.29292409</v>
      </c>
    </row>
    <row r="54" spans="1:2">
      <c r="A54" s="13">
        <f>'Euronext Cash'!A58</f>
        <v>42309</v>
      </c>
      <c r="B54" s="18">
        <f>'Euronext Cash'!I58+'Euronext Fixed Income'!J57</f>
        <v>154821.51177827001</v>
      </c>
    </row>
    <row r="55" spans="1:2">
      <c r="A55" s="13">
        <f>'Euronext Cash'!A59</f>
        <v>42339</v>
      </c>
      <c r="B55" s="18">
        <f>'Euronext Cash'!I59+'Euronext Fixed Income'!J58</f>
        <v>163545.85764519998</v>
      </c>
    </row>
    <row r="56" spans="1:2">
      <c r="A56" s="13">
        <f>'Euronext Cash'!A60</f>
        <v>42371</v>
      </c>
      <c r="B56" s="18">
        <f>'Euronext Cash'!I60+'Euronext Fixed Income'!J59</f>
        <v>173644.53053443</v>
      </c>
    </row>
    <row r="57" spans="1:2">
      <c r="A57" s="13">
        <f>'Euronext Cash'!A61</f>
        <v>42403</v>
      </c>
      <c r="B57" s="18">
        <f>'Euronext Cash'!I61+'Euronext Fixed Income'!J60</f>
        <v>180342.510248379</v>
      </c>
    </row>
    <row r="58" spans="1:2">
      <c r="A58" s="13">
        <f>'Euronext Cash'!A62</f>
        <v>42435</v>
      </c>
      <c r="B58" s="18">
        <f>'Euronext Cash'!I62+'Euronext Fixed Income'!J61</f>
        <v>160284.63668763003</v>
      </c>
    </row>
    <row r="59" spans="1:2">
      <c r="A59" s="13">
        <f>'Euronext Cash'!A63</f>
        <v>42467</v>
      </c>
      <c r="B59" s="18">
        <f>'Euronext Cash'!I63+'Euronext Fixed Income'!J62</f>
        <v>145911.60713551001</v>
      </c>
    </row>
    <row r="60" spans="1:2">
      <c r="A60" s="13">
        <f>'Euronext Cash'!A64</f>
        <v>42499</v>
      </c>
      <c r="B60" s="18">
        <f>'Euronext Cash'!I64+'Euronext Fixed Income'!J63</f>
        <v>130516.59418624999</v>
      </c>
    </row>
    <row r="61" spans="1:2">
      <c r="A61" s="13">
        <f>'Euronext Cash'!A65</f>
        <v>42531</v>
      </c>
      <c r="B61" s="18">
        <f>'Euronext Cash'!I65+'Euronext Fixed Income'!J64</f>
        <v>183598.19238605001</v>
      </c>
    </row>
    <row r="62" spans="1:2">
      <c r="A62" s="13">
        <f>'Euronext Cash'!A66</f>
        <v>42563</v>
      </c>
      <c r="B62" s="18">
        <f>'Euronext Cash'!I66+'Euronext Fixed Income'!J65</f>
        <v>130048.22439285</v>
      </c>
    </row>
    <row r="63" spans="1:2">
      <c r="A63" s="13">
        <f>'Euronext Cash'!A67</f>
        <v>42595</v>
      </c>
      <c r="B63" s="18">
        <f>'Euronext Cash'!I67+'Euronext Fixed Income'!J66</f>
        <v>111403.50791126999</v>
      </c>
    </row>
    <row r="64" spans="1:2">
      <c r="A64" s="13">
        <f>'Euronext Cash'!A68</f>
        <v>42627</v>
      </c>
      <c r="B64" s="18">
        <f>'Euronext Cash'!I68+'Euronext Fixed Income'!J67</f>
        <v>139989.13029091002</v>
      </c>
    </row>
    <row r="65" spans="1:2">
      <c r="A65" s="13">
        <f>'Euronext Cash'!A69</f>
        <v>42659</v>
      </c>
      <c r="B65" s="18">
        <f>'Euronext Cash'!I69+'Euronext Fixed Income'!J68</f>
        <v>132885.33713773999</v>
      </c>
    </row>
    <row r="66" spans="1:2">
      <c r="A66" s="13">
        <f>'Euronext Cash'!A70</f>
        <v>42691</v>
      </c>
      <c r="B66" s="18">
        <f>'Euronext Cash'!I70+'Euronext Fixed Income'!J69</f>
        <v>161354.77872896998</v>
      </c>
    </row>
    <row r="67" spans="1:2">
      <c r="A67" s="13">
        <f>'Euronext Cash'!A71</f>
        <v>42723</v>
      </c>
      <c r="B67" s="18">
        <f>'Euronext Cash'!I71+'Euronext Fixed Income'!J70</f>
        <v>152024.66079402101</v>
      </c>
    </row>
    <row r="68" spans="1:2">
      <c r="A68" s="13">
        <f>'Euronext Cash'!A72</f>
        <v>42755</v>
      </c>
      <c r="B68" s="18">
        <f>'Euronext Cash'!I72+'Euronext Fixed Income'!J71</f>
        <v>145211.4379272862</v>
      </c>
    </row>
    <row r="69" spans="1:2">
      <c r="A69" s="13">
        <f>'Euronext Cash'!A73</f>
        <v>42787</v>
      </c>
      <c r="B69" s="18">
        <f>'Euronext Cash'!I73+'Euronext Fixed Income'!J72</f>
        <v>144336.59670358931</v>
      </c>
    </row>
    <row r="70" spans="1:2">
      <c r="A70" s="13">
        <f>'Euronext Cash'!A74</f>
        <v>42825</v>
      </c>
      <c r="B70" s="18">
        <f>'Euronext Cash'!I74+'Euronext Fixed Income'!J73</f>
        <v>173674.12232971509</v>
      </c>
    </row>
    <row r="71" spans="1:2">
      <c r="A71" s="13">
        <f>'Euronext Cash'!A75</f>
        <v>42853</v>
      </c>
      <c r="B71" s="18">
        <f>'Euronext Cash'!I75+'Euronext Fixed Income'!J74</f>
        <v>155398.61725265536</v>
      </c>
    </row>
    <row r="72" spans="1:2">
      <c r="A72" s="13">
        <f>'Euronext Cash'!A76</f>
        <v>42881</v>
      </c>
      <c r="B72" s="18">
        <f>'Euronext Cash'!I76+'Euronext Fixed Income'!J75</f>
        <v>190089.70065207791</v>
      </c>
    </row>
    <row r="73" spans="1:2">
      <c r="A73" s="13">
        <f>'Euronext Cash'!A77</f>
        <v>42909</v>
      </c>
      <c r="B73" s="18">
        <f>'Euronext Cash'!I77+'Euronext Fixed Income'!J76</f>
        <v>190065.40287306812</v>
      </c>
    </row>
    <row r="74" spans="1:2">
      <c r="A74" s="13">
        <f>'Euronext Cash'!A78</f>
        <v>42937</v>
      </c>
      <c r="B74" s="18">
        <f>'Euronext Cash'!I78+'Euronext Fixed Income'!J77</f>
        <v>160056.00111953833</v>
      </c>
    </row>
    <row r="75" spans="1:2">
      <c r="A75" s="13">
        <f>'Euronext Cash'!A79</f>
        <v>42965</v>
      </c>
      <c r="B75" s="18">
        <f>'Euronext Cash'!I79+'Euronext Fixed Income'!J78</f>
        <v>142406.11424763681</v>
      </c>
    </row>
    <row r="76" spans="1:2">
      <c r="A76" s="13">
        <f>'Euronext Cash'!A80</f>
        <v>42993</v>
      </c>
      <c r="B76" s="18">
        <f>'Euronext Cash'!I80+'Euronext Fixed Income'!J79</f>
        <v>157417.57974443276</v>
      </c>
    </row>
    <row r="77" spans="1:2">
      <c r="A77" s="13">
        <f>'Euronext Cash'!A81</f>
        <v>43021</v>
      </c>
      <c r="B77" s="18">
        <f>'Euronext Cash'!I81+'Euronext Fixed Income'!J80</f>
        <v>162273.76165443248</v>
      </c>
    </row>
    <row r="78" spans="1:2">
      <c r="A78" s="13">
        <f>'Euronext Cash'!A82</f>
        <v>43049</v>
      </c>
      <c r="B78" s="18">
        <f>'Euronext Cash'!I82+'Euronext Fixed Income'!J81</f>
        <v>183573.86736743839</v>
      </c>
    </row>
    <row r="79" spans="1:2">
      <c r="A79" s="13">
        <f>'Euronext Cash'!A83</f>
        <v>43077</v>
      </c>
      <c r="B79" s="18">
        <f>'Euronext Cash'!I83+'Euronext Fixed Income'!J82</f>
        <v>151573.6525929085</v>
      </c>
    </row>
    <row r="80" spans="1:2">
      <c r="A80" s="13">
        <f>'Euronext Cash'!A84</f>
        <v>43105</v>
      </c>
      <c r="B80" s="18">
        <f>'Euronext Cash'!I84+'Euronext Fixed Income'!J83</f>
        <v>197956.20388714952</v>
      </c>
    </row>
    <row r="81" spans="1:2">
      <c r="A81" s="13">
        <f>'Euronext Cash'!A85</f>
        <v>43133</v>
      </c>
      <c r="B81" s="18">
        <f>'Euronext Cash'!I85+'Euronext Fixed Income'!J84</f>
        <v>208545.2189681599</v>
      </c>
    </row>
    <row r="82" spans="1:2">
      <c r="A82" s="13">
        <f>'Euronext Cash'!A86</f>
        <v>43161</v>
      </c>
      <c r="B82" s="18">
        <f>'Euronext Cash'!I86+'Euronext Fixed Income'!J85</f>
        <v>205855.12595680021</v>
      </c>
    </row>
    <row r="83" spans="1:2">
      <c r="A83" s="13">
        <f>'Euronext Cash'!A87</f>
        <v>43192</v>
      </c>
      <c r="B83" s="18">
        <f>'Euronext Cash'!I87+'Euronext Fixed Income'!J86</f>
        <v>180700.00793643013</v>
      </c>
    </row>
    <row r="84" spans="1:2">
      <c r="A84" s="13">
        <f>'Euronext Cash'!A88</f>
        <v>43222</v>
      </c>
      <c r="B84" s="18">
        <f>'Euronext Cash'!I88+'Euronext Fixed Income'!J87</f>
        <v>208656.18861854024</v>
      </c>
    </row>
    <row r="85" spans="1:2">
      <c r="A85" s="13">
        <f>'Euronext Cash'!A89</f>
        <v>43253</v>
      </c>
      <c r="B85" s="18">
        <f>'Euronext Cash'!I89+'Euronext Fixed Income'!J88</f>
        <v>207982.14956897922</v>
      </c>
    </row>
    <row r="86" spans="1:2">
      <c r="A86" s="13">
        <f>'Euronext Cash'!A90</f>
        <v>43283</v>
      </c>
      <c r="B86" s="18">
        <f>'Euronext Cash'!I90+'Euronext Fixed Income'!J89</f>
        <v>176750.21138321958</v>
      </c>
    </row>
    <row r="87" spans="1:2">
      <c r="A87" s="13">
        <f>'Euronext Cash'!A91</f>
        <v>43314</v>
      </c>
      <c r="B87" s="18">
        <f>'Euronext Cash'!I91+'Euronext Fixed Income'!J90</f>
        <v>161554.2832024598</v>
      </c>
    </row>
    <row r="88" spans="1:2">
      <c r="A88" s="13">
        <f>'Euronext Cash'!A92</f>
        <v>43345</v>
      </c>
      <c r="B88" s="18">
        <f>'Euronext Cash'!I92+'Euronext Fixed Income'!J91</f>
        <v>186760.86292456969</v>
      </c>
    </row>
    <row r="89" spans="1:2">
      <c r="A89" s="13">
        <f>'Euronext Cash'!A93</f>
        <v>43375</v>
      </c>
      <c r="B89" s="18">
        <f>'Euronext Cash'!I93+'Euronext Fixed Income'!J92</f>
        <v>227671.51036424917</v>
      </c>
    </row>
    <row r="90" spans="1:2">
      <c r="A90" s="13">
        <f>'Euronext Cash'!A94</f>
        <v>43406</v>
      </c>
      <c r="B90" s="18">
        <f>'Euronext Cash'!I94+'Euronext Fixed Income'!J93</f>
        <v>185330.2196605808</v>
      </c>
    </row>
    <row r="91" spans="1:2">
      <c r="A91" s="13">
        <f>'Euronext Cash'!A95</f>
        <v>43435</v>
      </c>
      <c r="B91" s="18">
        <f>'Euronext Cash'!I95+'Euronext Fixed Income'!J94</f>
        <v>164650.11768672988</v>
      </c>
    </row>
    <row r="92" spans="1:2">
      <c r="A92" s="13">
        <f>'Euronext Cash'!A96</f>
        <v>43466</v>
      </c>
      <c r="B92" s="18">
        <f>'Euronext Cash'!I96+'Euronext Fixed Income'!J95</f>
        <v>168622.24574659951</v>
      </c>
    </row>
    <row r="93" spans="1:2">
      <c r="A93" s="13">
        <f>'Euronext Cash'!A97</f>
        <v>43497</v>
      </c>
      <c r="B93" s="18">
        <f>'Euronext Cash'!I97+'Euronext Fixed Income'!J96</f>
        <v>164698.01492052019</v>
      </c>
    </row>
    <row r="94" spans="1:2">
      <c r="A94" s="13">
        <f>'Euronext Cash'!A98</f>
        <v>43525</v>
      </c>
      <c r="B94" s="18">
        <f>'Euronext Cash'!I98+'Euronext Fixed Income'!J97</f>
        <v>182986.9927162003</v>
      </c>
    </row>
    <row r="95" spans="1:2">
      <c r="A95" s="13">
        <f>'Euronext Cash'!A99</f>
        <v>43556</v>
      </c>
      <c r="B95" s="18">
        <f>'Euronext Cash'!I99+'Euronext Fixed Income'!J98</f>
        <v>163452.54977704</v>
      </c>
    </row>
    <row r="96" spans="1:2">
      <c r="A96" s="13">
        <f>'Euronext Cash'!A100</f>
        <v>43586</v>
      </c>
      <c r="B96" s="18">
        <f>'Euronext Cash'!I100+'Euronext Fixed Income'!J99</f>
        <v>180641.34868218988</v>
      </c>
    </row>
    <row r="97" spans="1:2">
      <c r="A97" s="13">
        <f>'Euronext Cash'!A101</f>
        <v>43617</v>
      </c>
      <c r="B97" s="18">
        <f>'Euronext Cash'!I101+'Euronext Fixed Income'!J100</f>
        <v>169174.86497824991</v>
      </c>
    </row>
    <row r="98" spans="1:2">
      <c r="A98" s="13">
        <f>'Euronext Cash'!A102</f>
        <v>43647</v>
      </c>
      <c r="B98" s="18">
        <f>'Euronext Cash'!I102+'Euronext Fixed Income'!J101</f>
        <v>165370.47141370989</v>
      </c>
    </row>
    <row r="99" spans="1:2">
      <c r="A99" s="13">
        <f>'Euronext Cash'!A103</f>
        <v>43678</v>
      </c>
      <c r="B99" s="18">
        <f>'Euronext Cash'!I103+'Euronext Fixed Income'!J102</f>
        <v>174295.5638896499</v>
      </c>
    </row>
    <row r="100" spans="1:2">
      <c r="A100" s="13">
        <f>'Euronext Cash'!A104</f>
        <v>43709</v>
      </c>
      <c r="B100" s="18">
        <f>'Euronext Cash'!I104+'Euronext Fixed Income'!J103</f>
        <v>183453.17734365992</v>
      </c>
    </row>
    <row r="101" spans="1:2">
      <c r="A101" s="13">
        <f>'Euronext Cash'!A105</f>
        <v>43739</v>
      </c>
      <c r="B101" s="18">
        <f>'Euronext Cash'!I105+'Euronext Fixed Income'!J104</f>
        <v>197211.84607823062</v>
      </c>
    </row>
    <row r="102" spans="1:2">
      <c r="A102" s="13">
        <f>'Euronext Cash'!A106</f>
        <v>43770</v>
      </c>
      <c r="B102" s="18">
        <f>'Euronext Cash'!I106+'Euronext Fixed Income'!J105</f>
        <v>172884.1820881798</v>
      </c>
    </row>
    <row r="103" spans="1:2">
      <c r="A103" s="13">
        <f>'Euronext Cash'!A107</f>
        <v>43800</v>
      </c>
      <c r="B103" s="18">
        <f>'Euronext Cash'!I107+'Euronext Fixed Income'!J106</f>
        <v>167061.46713293059</v>
      </c>
    </row>
    <row r="104" spans="1:2">
      <c r="A104" s="13">
        <f>'Euronext Cash'!A108</f>
        <v>43831</v>
      </c>
      <c r="B104" s="18">
        <f>'Euronext Cash'!I108+'Euronext Fixed Income'!J107</f>
        <v>191384.87837834982</v>
      </c>
    </row>
    <row r="105" spans="1:2">
      <c r="A105" s="13">
        <f>'Euronext Cash'!A109</f>
        <v>43862</v>
      </c>
      <c r="B105" s="18">
        <f>'Euronext Cash'!I109+'Euronext Fixed Income'!J108</f>
        <v>238860.43695125906</v>
      </c>
    </row>
    <row r="106" spans="1:2">
      <c r="A106" s="13">
        <f>'Euronext Cash'!A110</f>
        <v>43891</v>
      </c>
      <c r="B106" s="18">
        <f>'Euronext Cash'!I110+'Euronext Fixed Income'!J109</f>
        <v>373268.66490977962</v>
      </c>
    </row>
    <row r="107" spans="1:2">
      <c r="A107" s="13">
        <f>'Euronext Cash'!A111</f>
        <v>43922</v>
      </c>
      <c r="B107" s="18">
        <f>'Euronext Cash'!I111+'Euronext Fixed Income'!J110</f>
        <v>192069.65362845614</v>
      </c>
    </row>
    <row r="108" spans="1:2">
      <c r="A108" s="13">
        <f>'Euronext Cash'!A112</f>
        <v>43952</v>
      </c>
      <c r="B108" s="18">
        <f>'Euronext Cash'!I112+'Euronext Fixed Income'!J111</f>
        <v>181728.25416976691</v>
      </c>
    </row>
    <row r="109" spans="1:2">
      <c r="A109" s="13">
        <f>'Euronext Cash'!A113</f>
        <v>43983</v>
      </c>
      <c r="B109" s="18">
        <f>'Euronext Cash'!I113+'Euronext Fixed Income'!J112</f>
        <v>244406.70642117778</v>
      </c>
    </row>
    <row r="110" spans="1:2">
      <c r="A110" s="13">
        <f>'Euronext Cash'!A114</f>
        <v>44013</v>
      </c>
      <c r="B110" s="18">
        <f>'Euronext Cash'!I114+'Euronext Fixed Income'!J113</f>
        <v>174685.28904983427</v>
      </c>
    </row>
    <row r="111" spans="1:2">
      <c r="A111" s="13">
        <f>'Euronext Cash'!A115</f>
        <v>44044</v>
      </c>
      <c r="B111" s="18">
        <f>'Euronext Cash'!I115+'Euronext Fixed Income'!J114</f>
        <v>135648.56602047407</v>
      </c>
    </row>
    <row r="112" spans="1:2">
      <c r="A112" s="13">
        <f>'Euronext Cash'!A116</f>
        <v>44075</v>
      </c>
      <c r="B112" s="18">
        <f>'Euronext Cash'!I116+'Euronext Fixed Income'!J115</f>
        <v>182584.23171780902</v>
      </c>
    </row>
    <row r="113" spans="1:2">
      <c r="A113" s="13">
        <f>'Euronext Cash'!A117</f>
        <v>44105</v>
      </c>
      <c r="B113" s="18">
        <f>'Euronext Cash'!I117+'Euronext Fixed Income'!J116</f>
        <v>171650.54183709371</v>
      </c>
    </row>
    <row r="114" spans="1:2">
      <c r="A114" s="13">
        <f>'Euronext Cash'!A118</f>
        <v>44136</v>
      </c>
      <c r="B114" s="18">
        <f>'Euronext Cash'!I118+'Euronext Fixed Income'!J117</f>
        <v>237264.08944556373</v>
      </c>
    </row>
    <row r="115" spans="1:2">
      <c r="A115" s="13">
        <f>'Euronext Cash'!A119</f>
        <v>44166</v>
      </c>
      <c r="B115" s="18">
        <f>'Euronext Cash'!I119+'Euronext Fixed Income'!J118</f>
        <v>189889.76572002264</v>
      </c>
    </row>
    <row r="116" spans="1:2">
      <c r="A116" s="13">
        <f>'Euronext Cash'!A120</f>
        <v>44197</v>
      </c>
      <c r="B116" s="18">
        <f>'Euronext Cash'!I120+'Euronext Fixed Income'!J119</f>
        <v>196189.12810367989</v>
      </c>
    </row>
    <row r="117" spans="1:2">
      <c r="A117" s="13">
        <f>'Euronext Cash'!A121</f>
        <v>44228</v>
      </c>
      <c r="B117" s="18">
        <f>'Euronext Cash'!I121+'Euronext Fixed Income'!J120</f>
        <v>196485.55626742021</v>
      </c>
    </row>
    <row r="118" spans="1:2">
      <c r="A118" s="13">
        <f>'Euronext Cash'!A122</f>
        <v>44256</v>
      </c>
      <c r="B118" s="18">
        <f>'Euronext Cash'!I122+'Euronext Fixed Income'!J121</f>
        <v>234345.96106964999</v>
      </c>
    </row>
    <row r="119" spans="1:2">
      <c r="A119" s="13">
        <f>'Euronext Cash'!A123</f>
        <v>44287</v>
      </c>
      <c r="B119" s="18">
        <f>'Euronext Cash'!I123+'Euronext Fixed Income'!J122</f>
        <v>174279.54692176983</v>
      </c>
    </row>
    <row r="120" spans="1:2">
      <c r="A120" s="13">
        <f>'Euronext Cash'!A124</f>
        <v>44317</v>
      </c>
      <c r="B120" s="18">
        <f>'Euronext Cash'!I124+'Euronext Fixed Income'!J123</f>
        <v>263206.66081164248</v>
      </c>
    </row>
    <row r="121" spans="1:2">
      <c r="A121" s="13">
        <f>'Euronext Cash'!A125</f>
        <v>44348</v>
      </c>
      <c r="B121" s="18">
        <f>'Euronext Cash'!I125+'Euronext Fixed Income'!J124</f>
        <v>256912.0338891003</v>
      </c>
    </row>
    <row r="122" spans="1:2">
      <c r="A122" s="13">
        <f>'Euronext Cash'!A126</f>
        <v>44378</v>
      </c>
      <c r="B122" s="18">
        <f>'Euronext Cash'!I126+'Euronext Fixed Income'!J125</f>
        <v>241837.37205384634</v>
      </c>
    </row>
    <row r="123" spans="1:2">
      <c r="A123" s="13">
        <f>'Euronext Cash'!A127</f>
        <v>44409</v>
      </c>
      <c r="B123" s="18">
        <f>'Euronext Cash'!I127+'Euronext Fixed Income'!J126</f>
        <v>224949.66754750043</v>
      </c>
    </row>
    <row r="124" spans="1:2">
      <c r="A124" s="13">
        <f>'Euronext Cash'!A128</f>
        <v>44440</v>
      </c>
      <c r="B124" s="18">
        <f>'Euronext Cash'!I128+'Euronext Fixed Income'!J127</f>
        <v>294443.66550596157</v>
      </c>
    </row>
    <row r="125" spans="1:2">
      <c r="A125" s="36"/>
    </row>
    <row r="126" spans="1:2">
      <c r="A126" s="36"/>
    </row>
    <row r="127" spans="1:2">
      <c r="A127" s="36"/>
    </row>
  </sheetData>
  <pageMargins left="0.7" right="0.7" top="0.75" bottom="0.75" header="0.3" footer="0.3"/>
  <pageSetup paperSize="9" orientation="portrait" horizontalDpi="1200" verticalDpi="1200" r:id="rId1"/>
  <headerFooter>
    <oddFooter>&amp;C_x000D_&amp;1#&amp;"Calibri"&amp;10&amp;KFFEF00 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7" ma:contentTypeDescription="Create a new document." ma:contentTypeScope="" ma:versionID="a74c87a1c53f7fcb6d83956eadc0bf51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2763a8574c676b4f6bee6f474708ad2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38312-AEAA-4702-908F-544099041BA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8F7EE55-06B4-4EA7-8392-8C31CD445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AD1FDA-4C70-4168-96E9-CD9A7EC98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Euronext Cash</vt:lpstr>
      <vt:lpstr>Euronext Fixed Income</vt:lpstr>
      <vt:lpstr>Euronext Derivatives</vt:lpstr>
      <vt:lpstr>Euronext FX</vt:lpstr>
      <vt:lpstr>Euronext Listing</vt:lpstr>
      <vt:lpstr>CSD + CCP</vt:lpstr>
      <vt:lpstr>Checkup</vt:lpstr>
      <vt:lpstr>'Euronext Cash'!Zone_d_impression</vt:lpstr>
      <vt:lpstr>'Euronext Derivatives'!Zone_d_impression</vt:lpstr>
      <vt:lpstr>'Euronext Listing'!Zone_d_impression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Luxi Chen</dc:creator>
  <cp:lastModifiedBy>Willy Griffon</cp:lastModifiedBy>
  <cp:lastPrinted>2014-07-21T12:56:25Z</cp:lastPrinted>
  <dcterms:created xsi:type="dcterms:W3CDTF">2014-07-15T14:12:47Z</dcterms:created>
  <dcterms:modified xsi:type="dcterms:W3CDTF">2024-05-13T07:23:14Z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2cbd430b-78a0-4762-be5a-9d9f951ad9ac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nKtxiQu8qLJutD/ClJozewGJOz/ty0c5</vt:lpwstr>
  </property>
  <property fmtid="{D5CDD505-2E9C-101B-9397-08002B2CF9AE}" pid="5" name="MSIP_Label_ac0b9ce6-6e99-42a1-af95-429494370cbc_Enabled">
    <vt:lpwstr>true</vt:lpwstr>
  </property>
  <property fmtid="{D5CDD505-2E9C-101B-9397-08002B2CF9AE}" pid="6" name="MSIP_Label_ac0b9ce6-6e99-42a1-af95-429494370cbc_SetDate">
    <vt:lpwstr>2024-01-10T08:26:25Z</vt:lpwstr>
  </property>
  <property fmtid="{D5CDD505-2E9C-101B-9397-08002B2CF9AE}" pid="7" name="MSIP_Label_ac0b9ce6-6e99-42a1-af95-429494370cbc_Method">
    <vt:lpwstr>Standard</vt:lpwstr>
  </property>
  <property fmtid="{D5CDD505-2E9C-101B-9397-08002B2CF9AE}" pid="8" name="MSIP_Label_ac0b9ce6-6e99-42a1-af95-429494370cbc_Name">
    <vt:lpwstr>ac0b9ce6-6e99-42a1-af95-429494370cbc</vt:lpwstr>
  </property>
  <property fmtid="{D5CDD505-2E9C-101B-9397-08002B2CF9AE}" pid="9" name="MSIP_Label_ac0b9ce6-6e99-42a1-af95-429494370cbc_SiteId">
    <vt:lpwstr>315b1ee5-c224-498b-871e-c140611d6d07</vt:lpwstr>
  </property>
  <property fmtid="{D5CDD505-2E9C-101B-9397-08002B2CF9AE}" pid="10" name="MSIP_Label_ac0b9ce6-6e99-42a1-af95-429494370cbc_ActionId">
    <vt:lpwstr>74d88506-31ce-4a0c-823f-1df8c5a08577</vt:lpwstr>
  </property>
  <property fmtid="{D5CDD505-2E9C-101B-9397-08002B2CF9AE}" pid="11" name="MSIP_Label_ac0b9ce6-6e99-42a1-af95-429494370cbc_ContentBits">
    <vt:lpwstr>2</vt:lpwstr>
  </property>
</Properties>
</file>